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marila\Desktop\ANA\FINANCIJSKI IZVJEŠTAJI\GFI 2025\"/>
    </mc:Choice>
  </mc:AlternateContent>
  <xr:revisionPtr revIDLastSave="0" documentId="13_ncr:1_{64D710A9-34B3-48A0-8477-F9DB0C09844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c r="B341" i="9" s="1"/>
  <c r="E341" i="9"/>
  <c r="H340" i="9"/>
  <c r="G340" i="9"/>
  <c r="F340" i="9"/>
  <c r="F339" i="9"/>
  <c r="F338" i="9"/>
  <c r="F337" i="9"/>
  <c r="F336" i="9"/>
  <c r="H335" i="9"/>
  <c r="G335" i="9"/>
  <c r="F335" i="9"/>
  <c r="F334" i="9"/>
  <c r="H333" i="9"/>
  <c r="E333" i="9" s="1"/>
  <c r="G333" i="9"/>
  <c r="F333" i="9"/>
  <c r="H332" i="9"/>
  <c r="G332" i="9"/>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E318" i="9" s="1"/>
  <c r="B318" i="9" s="1"/>
  <c r="F318" i="9"/>
  <c r="H317" i="9"/>
  <c r="E317" i="9" s="1"/>
  <c r="B317" i="9" s="1"/>
  <c r="G317" i="9"/>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E296" i="9" s="1"/>
  <c r="F295" i="9"/>
  <c r="I294" i="9"/>
  <c r="E294" i="9" s="1"/>
  <c r="B294" i="9" s="1"/>
  <c r="H294" i="9"/>
  <c r="F294" i="9"/>
  <c r="E293" i="9"/>
  <c r="M292" i="9"/>
  <c r="L292" i="9"/>
  <c r="F292" i="9"/>
  <c r="E292" i="9"/>
  <c r="B292" i="9" s="1"/>
  <c r="M291" i="9"/>
  <c r="L291" i="9"/>
  <c r="F291" i="9"/>
  <c r="E291" i="9"/>
  <c r="B291" i="9" s="1"/>
  <c r="M290" i="9"/>
  <c r="L290" i="9"/>
  <c r="F290" i="9" s="1"/>
  <c r="E290" i="9"/>
  <c r="B290" i="9" s="1"/>
  <c r="M289" i="9"/>
  <c r="L289" i="9"/>
  <c r="F289" i="9"/>
  <c r="E289" i="9"/>
  <c r="B289" i="9" s="1"/>
  <c r="M288" i="9"/>
  <c r="L288" i="9"/>
  <c r="F288" i="9"/>
  <c r="E288" i="9"/>
  <c r="M287" i="9"/>
  <c r="L287" i="9"/>
  <c r="F287" i="9" s="1"/>
  <c r="B287" i="9" s="1"/>
  <c r="E287" i="9"/>
  <c r="M286" i="9"/>
  <c r="L286" i="9"/>
  <c r="F286" i="9" s="1"/>
  <c r="B286" i="9" s="1"/>
  <c r="E286" i="9"/>
  <c r="M285" i="9"/>
  <c r="F285" i="9" s="1"/>
  <c r="L285" i="9"/>
  <c r="E285" i="9"/>
  <c r="B285" i="9" s="1"/>
  <c r="M284" i="9"/>
  <c r="L284" i="9"/>
  <c r="F284" i="9"/>
  <c r="E284" i="9"/>
  <c r="B284" i="9" s="1"/>
  <c r="M283" i="9"/>
  <c r="L283" i="9"/>
  <c r="F283" i="9"/>
  <c r="B283" i="9" s="1"/>
  <c r="E283" i="9"/>
  <c r="M282" i="9"/>
  <c r="L282" i="9"/>
  <c r="F282" i="9"/>
  <c r="E282" i="9"/>
  <c r="B282" i="9"/>
  <c r="M281" i="9"/>
  <c r="L281" i="9"/>
  <c r="E281" i="9"/>
  <c r="M280" i="9"/>
  <c r="L280" i="9"/>
  <c r="F280" i="9"/>
  <c r="E280" i="9"/>
  <c r="B280" i="9" s="1"/>
  <c r="M279" i="9"/>
  <c r="L279" i="9"/>
  <c r="F279" i="9"/>
  <c r="E279" i="9"/>
  <c r="M278" i="9"/>
  <c r="L278" i="9"/>
  <c r="E278" i="9"/>
  <c r="M277" i="9"/>
  <c r="L277" i="9"/>
  <c r="F277" i="9" s="1"/>
  <c r="B277" i="9" s="1"/>
  <c r="E277" i="9"/>
  <c r="M276" i="9"/>
  <c r="L276" i="9"/>
  <c r="F276" i="9"/>
  <c r="E276" i="9"/>
  <c r="M275" i="9"/>
  <c r="L275" i="9"/>
  <c r="F275" i="9"/>
  <c r="B275" i="9" s="1"/>
  <c r="E275" i="9"/>
  <c r="M274" i="9"/>
  <c r="L274" i="9"/>
  <c r="F274" i="9"/>
  <c r="E274" i="9"/>
  <c r="B274" i="9"/>
  <c r="M273" i="9"/>
  <c r="F273" i="9" s="1"/>
  <c r="L273" i="9"/>
  <c r="E273" i="9"/>
  <c r="B273" i="9"/>
  <c r="M272" i="9"/>
  <c r="L272" i="9"/>
  <c r="F272" i="9" s="1"/>
  <c r="B272" i="9" s="1"/>
  <c r="E272" i="9"/>
  <c r="M271" i="9"/>
  <c r="L271" i="9"/>
  <c r="F271" i="9" s="1"/>
  <c r="B271" i="9" s="1"/>
  <c r="E271" i="9"/>
  <c r="M270" i="9"/>
  <c r="L270" i="9"/>
  <c r="F270" i="9" s="1"/>
  <c r="E270" i="9"/>
  <c r="M269" i="9"/>
  <c r="L269" i="9"/>
  <c r="F269" i="9" s="1"/>
  <c r="E269" i="9"/>
  <c r="B269" i="9"/>
  <c r="M268" i="9"/>
  <c r="L268" i="9"/>
  <c r="F268" i="9" s="1"/>
  <c r="E268" i="9"/>
  <c r="B268" i="9"/>
  <c r="M267" i="9"/>
  <c r="L267" i="9"/>
  <c r="F267" i="9" s="1"/>
  <c r="E267" i="9"/>
  <c r="M266" i="9"/>
  <c r="L266" i="9"/>
  <c r="F266" i="9" s="1"/>
  <c r="E266" i="9"/>
  <c r="B266" i="9" s="1"/>
  <c r="M265" i="9"/>
  <c r="L265" i="9"/>
  <c r="F265" i="9"/>
  <c r="E265" i="9"/>
  <c r="B265" i="9" s="1"/>
  <c r="M264" i="9"/>
  <c r="F264" i="9" s="1"/>
  <c r="L264" i="9"/>
  <c r="E264" i="9"/>
  <c r="M263" i="9"/>
  <c r="L263" i="9"/>
  <c r="F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E257" i="9"/>
  <c r="M256" i="9"/>
  <c r="L256" i="9"/>
  <c r="F256" i="9"/>
  <c r="E256" i="9"/>
  <c r="B256" i="9" s="1"/>
  <c r="M255" i="9"/>
  <c r="L255" i="9"/>
  <c r="F255" i="9"/>
  <c r="E255" i="9"/>
  <c r="B255" i="9" s="1"/>
  <c r="M254" i="9"/>
  <c r="L254" i="9"/>
  <c r="F254" i="9" s="1"/>
  <c r="E254" i="9"/>
  <c r="B254" i="9" s="1"/>
  <c r="M253" i="9"/>
  <c r="L253" i="9"/>
  <c r="F253" i="9"/>
  <c r="E253" i="9"/>
  <c r="B253" i="9" s="1"/>
  <c r="M252" i="9"/>
  <c r="L252" i="9"/>
  <c r="F252" i="9"/>
  <c r="E252" i="9"/>
  <c r="M251" i="9"/>
  <c r="L251" i="9"/>
  <c r="F251" i="9" s="1"/>
  <c r="B251" i="9" s="1"/>
  <c r="E251" i="9"/>
  <c r="M250" i="9"/>
  <c r="L250" i="9"/>
  <c r="F250" i="9" s="1"/>
  <c r="B250" i="9" s="1"/>
  <c r="E250" i="9"/>
  <c r="M249" i="9"/>
  <c r="F249" i="9" s="1"/>
  <c r="L249" i="9"/>
  <c r="E249" i="9"/>
  <c r="M248" i="9"/>
  <c r="L248" i="9"/>
  <c r="F248" i="9"/>
  <c r="E248" i="9"/>
  <c r="B248" i="9" s="1"/>
  <c r="M247" i="9"/>
  <c r="L247" i="9"/>
  <c r="F247" i="9"/>
  <c r="B247" i="9" s="1"/>
  <c r="E247" i="9"/>
  <c r="M246" i="9"/>
  <c r="L246" i="9"/>
  <c r="F246" i="9"/>
  <c r="E246" i="9"/>
  <c r="B246" i="9"/>
  <c r="M245" i="9"/>
  <c r="L245" i="9"/>
  <c r="E245" i="9"/>
  <c r="M244" i="9"/>
  <c r="F244" i="9" s="1"/>
  <c r="L244" i="9"/>
  <c r="E244" i="9"/>
  <c r="M243" i="9"/>
  <c r="L243" i="9"/>
  <c r="F243" i="9"/>
  <c r="E243" i="9"/>
  <c r="M242" i="9"/>
  <c r="L242" i="9"/>
  <c r="E242" i="9"/>
  <c r="M241" i="9"/>
  <c r="L241" i="9"/>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E234" i="9"/>
  <c r="B234" i="9" s="1"/>
  <c r="M233" i="9"/>
  <c r="L233" i="9"/>
  <c r="F233" i="9" s="1"/>
  <c r="E233" i="9"/>
  <c r="B233" i="9"/>
  <c r="M232" i="9"/>
  <c r="L232" i="9"/>
  <c r="F232" i="9" s="1"/>
  <c r="B232" i="9" s="1"/>
  <c r="E232" i="9"/>
  <c r="M231" i="9"/>
  <c r="L231" i="9"/>
  <c r="F231" i="9" s="1"/>
  <c r="E231" i="9"/>
  <c r="M230" i="9"/>
  <c r="L230" i="9"/>
  <c r="F230" i="9" s="1"/>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F172" i="9"/>
  <c r="B172" i="9"/>
  <c r="H171" i="9"/>
  <c r="G171" i="9"/>
  <c r="F171" i="9"/>
  <c r="E171" i="9"/>
  <c r="B171" i="9"/>
  <c r="H170" i="9"/>
  <c r="G170" i="9"/>
  <c r="E170" i="9" s="1"/>
  <c r="B170" i="9" s="1"/>
  <c r="F170" i="9"/>
  <c r="H169" i="9"/>
  <c r="G169" i="9"/>
  <c r="E169" i="9" s="1"/>
  <c r="B169" i="9" s="1"/>
  <c r="F169" i="9"/>
  <c r="H168" i="9"/>
  <c r="G168" i="9"/>
  <c r="E168" i="9" s="1"/>
  <c r="B168" i="9" s="1"/>
  <c r="F168" i="9"/>
  <c r="H167" i="9"/>
  <c r="G167" i="9"/>
  <c r="F167" i="9"/>
  <c r="E167" i="9"/>
  <c r="B167" i="9"/>
  <c r="H166" i="9"/>
  <c r="G166" i="9"/>
  <c r="F166" i="9"/>
  <c r="E166" i="9"/>
  <c r="B166" i="9"/>
  <c r="H165" i="9"/>
  <c r="E165" i="9" s="1"/>
  <c r="B165" i="9" s="1"/>
  <c r="G165" i="9"/>
  <c r="F165" i="9"/>
  <c r="H164" i="9"/>
  <c r="G164" i="9"/>
  <c r="F164" i="9"/>
  <c r="E164" i="9"/>
  <c r="B164" i="9" s="1"/>
  <c r="H163" i="9"/>
  <c r="G163" i="9"/>
  <c r="E163" i="9" s="1"/>
  <c r="F163" i="9"/>
  <c r="H162" i="9"/>
  <c r="G162" i="9"/>
  <c r="F162" i="9"/>
  <c r="E162" i="9"/>
  <c r="B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c r="H148" i="9"/>
  <c r="G148" i="9"/>
  <c r="E148" i="9" s="1"/>
  <c r="F148" i="9"/>
  <c r="B148" i="9"/>
  <c r="H147" i="9"/>
  <c r="G147" i="9"/>
  <c r="E147" i="9" s="1"/>
  <c r="B147" i="9" s="1"/>
  <c r="F147" i="9"/>
  <c r="H146" i="9"/>
  <c r="G146" i="9"/>
  <c r="F146" i="9"/>
  <c r="E146" i="9"/>
  <c r="B146" i="9" s="1"/>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H140" i="9"/>
  <c r="G140" i="9"/>
  <c r="F140" i="9"/>
  <c r="E140" i="9"/>
  <c r="B140" i="9" s="1"/>
  <c r="H139" i="9"/>
  <c r="G139" i="9"/>
  <c r="F139" i="9"/>
  <c r="H138" i="9"/>
  <c r="E138" i="9" s="1"/>
  <c r="B138" i="9" s="1"/>
  <c r="G138" i="9"/>
  <c r="F138" i="9"/>
  <c r="H137" i="9"/>
  <c r="G137" i="9"/>
  <c r="E137" i="9" s="1"/>
  <c r="B137" i="9" s="1"/>
  <c r="F137" i="9"/>
  <c r="H136" i="9"/>
  <c r="G136" i="9"/>
  <c r="E136" i="9" s="1"/>
  <c r="F136" i="9"/>
  <c r="B136" i="9"/>
  <c r="H135" i="9"/>
  <c r="G135" i="9"/>
  <c r="F135" i="9"/>
  <c r="E135" i="9"/>
  <c r="B135" i="9"/>
  <c r="H134" i="9"/>
  <c r="G134" i="9"/>
  <c r="E134" i="9" s="1"/>
  <c r="B134" i="9" s="1"/>
  <c r="F134" i="9"/>
  <c r="H133" i="9"/>
  <c r="G133" i="9"/>
  <c r="E133" i="9" s="1"/>
  <c r="B133" i="9" s="1"/>
  <c r="F133" i="9"/>
  <c r="H132" i="9"/>
  <c r="G132" i="9"/>
  <c r="E132" i="9" s="1"/>
  <c r="B132" i="9" s="1"/>
  <c r="F132" i="9"/>
  <c r="H131" i="9"/>
  <c r="G131" i="9"/>
  <c r="F131" i="9"/>
  <c r="E131" i="9"/>
  <c r="B131" i="9"/>
  <c r="H130" i="9"/>
  <c r="G130" i="9"/>
  <c r="F130" i="9"/>
  <c r="E130" i="9"/>
  <c r="B130" i="9"/>
  <c r="H129" i="9"/>
  <c r="E129" i="9" s="1"/>
  <c r="B129" i="9" s="1"/>
  <c r="G129" i="9"/>
  <c r="F129" i="9"/>
  <c r="H128" i="9"/>
  <c r="G128" i="9"/>
  <c r="F128" i="9"/>
  <c r="E128" i="9"/>
  <c r="H127" i="9"/>
  <c r="G127" i="9"/>
  <c r="E127" i="9" s="1"/>
  <c r="B127" i="9" s="1"/>
  <c r="F127" i="9"/>
  <c r="H126" i="9"/>
  <c r="G126" i="9"/>
  <c r="F126" i="9"/>
  <c r="E126" i="9"/>
  <c r="B126" i="9"/>
  <c r="H125" i="9"/>
  <c r="G125" i="9"/>
  <c r="F125" i="9"/>
  <c r="H124" i="9"/>
  <c r="G124" i="9"/>
  <c r="E124" i="9" s="1"/>
  <c r="B124" i="9" s="1"/>
  <c r="F124" i="9"/>
  <c r="H123" i="9"/>
  <c r="G123" i="9"/>
  <c r="F123" i="9"/>
  <c r="E123" i="9"/>
  <c r="B123" i="9" s="1"/>
  <c r="H122" i="9"/>
  <c r="G122" i="9"/>
  <c r="F122" i="9"/>
  <c r="E122" i="9"/>
  <c r="B122" i="9" s="1"/>
  <c r="H121" i="9"/>
  <c r="G121" i="9"/>
  <c r="F121" i="9"/>
  <c r="E121" i="9"/>
  <c r="B121" i="9"/>
  <c r="H120" i="9"/>
  <c r="G120" i="9"/>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G114" i="9"/>
  <c r="F114" i="9"/>
  <c r="H113" i="9"/>
  <c r="G113" i="9"/>
  <c r="F113" i="9"/>
  <c r="E113" i="9"/>
  <c r="B113" i="9"/>
  <c r="H112" i="9"/>
  <c r="G112" i="9"/>
  <c r="E112" i="9" s="1"/>
  <c r="F112" i="9"/>
  <c r="B112" i="9"/>
  <c r="H111" i="9"/>
  <c r="G111" i="9"/>
  <c r="E111" i="9" s="1"/>
  <c r="B111" i="9" s="1"/>
  <c r="F111" i="9"/>
  <c r="H110" i="9"/>
  <c r="G110" i="9"/>
  <c r="F110" i="9"/>
  <c r="E110" i="9"/>
  <c r="B110" i="9" s="1"/>
  <c r="H109" i="9"/>
  <c r="G109" i="9"/>
  <c r="E109" i="9" s="1"/>
  <c r="F109" i="9"/>
  <c r="H108" i="9"/>
  <c r="G108" i="9"/>
  <c r="F108" i="9"/>
  <c r="E108" i="9"/>
  <c r="B108" i="9" s="1"/>
  <c r="H107" i="9"/>
  <c r="G107" i="9"/>
  <c r="F107" i="9"/>
  <c r="H106" i="9"/>
  <c r="G106" i="9"/>
  <c r="E106" i="9" s="1"/>
  <c r="B106" i="9" s="1"/>
  <c r="F106" i="9"/>
  <c r="H105" i="9"/>
  <c r="G105" i="9"/>
  <c r="F105" i="9"/>
  <c r="E105" i="9"/>
  <c r="H104" i="9"/>
  <c r="G104" i="9"/>
  <c r="F104" i="9"/>
  <c r="E104" i="9"/>
  <c r="B104" i="9" s="1"/>
  <c r="H103" i="9"/>
  <c r="G103" i="9"/>
  <c r="F103" i="9"/>
  <c r="H102" i="9"/>
  <c r="E102" i="9" s="1"/>
  <c r="B102" i="9" s="1"/>
  <c r="G102" i="9"/>
  <c r="F102" i="9"/>
  <c r="H101" i="9"/>
  <c r="G101" i="9"/>
  <c r="F101" i="9"/>
  <c r="H100" i="9"/>
  <c r="G100" i="9"/>
  <c r="E100" i="9" s="1"/>
  <c r="F100" i="9"/>
  <c r="B100" i="9"/>
  <c r="H99" i="9"/>
  <c r="G99" i="9"/>
  <c r="F99" i="9"/>
  <c r="E99" i="9"/>
  <c r="B99" i="9" s="1"/>
  <c r="H98" i="9"/>
  <c r="G98" i="9"/>
  <c r="E98" i="9" s="1"/>
  <c r="B98" i="9" s="1"/>
  <c r="F98" i="9"/>
  <c r="H97" i="9"/>
  <c r="G97" i="9"/>
  <c r="E97" i="9" s="1"/>
  <c r="B97" i="9" s="1"/>
  <c r="F97" i="9"/>
  <c r="H96" i="9"/>
  <c r="G96" i="9"/>
  <c r="E96" i="9" s="1"/>
  <c r="B96" i="9" s="1"/>
  <c r="F96" i="9"/>
  <c r="H95" i="9"/>
  <c r="G95" i="9"/>
  <c r="F95" i="9"/>
  <c r="E95" i="9"/>
  <c r="B95" i="9"/>
  <c r="H94" i="9"/>
  <c r="G94" i="9"/>
  <c r="F94" i="9"/>
  <c r="E94" i="9"/>
  <c r="B94" i="9" s="1"/>
  <c r="H93" i="9"/>
  <c r="E93" i="9" s="1"/>
  <c r="B93" i="9" s="1"/>
  <c r="G93" i="9"/>
  <c r="F93" i="9"/>
  <c r="H92" i="9"/>
  <c r="G92" i="9"/>
  <c r="F92" i="9"/>
  <c r="E92" i="9"/>
  <c r="H91" i="9"/>
  <c r="G91" i="9"/>
  <c r="E91" i="9" s="1"/>
  <c r="B91" i="9" s="1"/>
  <c r="F91" i="9"/>
  <c r="H90" i="9"/>
  <c r="G90" i="9"/>
  <c r="F90" i="9"/>
  <c r="E90" i="9"/>
  <c r="B90" i="9"/>
  <c r="H89" i="9"/>
  <c r="G89" i="9"/>
  <c r="F89" i="9"/>
  <c r="H88" i="9"/>
  <c r="G88" i="9"/>
  <c r="E88" i="9" s="1"/>
  <c r="B88" i="9" s="1"/>
  <c r="F88" i="9"/>
  <c r="H87" i="9"/>
  <c r="G87" i="9"/>
  <c r="F87" i="9"/>
  <c r="E87" i="9"/>
  <c r="B87" i="9" s="1"/>
  <c r="H86" i="9"/>
  <c r="G86" i="9"/>
  <c r="F86" i="9"/>
  <c r="E86" i="9"/>
  <c r="B86" i="9" s="1"/>
  <c r="H85" i="9"/>
  <c r="G85" i="9"/>
  <c r="F85" i="9"/>
  <c r="E85" i="9"/>
  <c r="B85" i="9"/>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c r="H76" i="9"/>
  <c r="G76" i="9"/>
  <c r="E76" i="9" s="1"/>
  <c r="F76" i="9"/>
  <c r="B76" i="9"/>
  <c r="H75" i="9"/>
  <c r="G75" i="9"/>
  <c r="E75" i="9" s="1"/>
  <c r="B75" i="9" s="1"/>
  <c r="F75" i="9"/>
  <c r="H74" i="9"/>
  <c r="G74" i="9"/>
  <c r="F74" i="9"/>
  <c r="E74" i="9"/>
  <c r="B74" i="9" s="1"/>
  <c r="H73" i="9"/>
  <c r="G73" i="9"/>
  <c r="E73" i="9" s="1"/>
  <c r="B73" i="9" s="1"/>
  <c r="F73" i="9"/>
  <c r="H72" i="9"/>
  <c r="G72" i="9"/>
  <c r="F72" i="9"/>
  <c r="E72" i="9"/>
  <c r="B72" i="9" s="1"/>
  <c r="H71" i="9"/>
  <c r="G71" i="9"/>
  <c r="E71" i="9" s="1"/>
  <c r="B71" i="9" s="1"/>
  <c r="F71" i="9"/>
  <c r="H70" i="9"/>
  <c r="G70" i="9"/>
  <c r="E70" i="9" s="1"/>
  <c r="B70" i="9" s="1"/>
  <c r="F70" i="9"/>
  <c r="H69" i="9"/>
  <c r="E69" i="9" s="1"/>
  <c r="G69" i="9"/>
  <c r="F69" i="9"/>
  <c r="H68" i="9"/>
  <c r="G68" i="9"/>
  <c r="F68" i="9"/>
  <c r="E68" i="9"/>
  <c r="H67" i="9"/>
  <c r="G67" i="9"/>
  <c r="F67" i="9"/>
  <c r="H66" i="9"/>
  <c r="E66" i="9" s="1"/>
  <c r="B66" i="9" s="1"/>
  <c r="G66" i="9"/>
  <c r="F66" i="9"/>
  <c r="H65" i="9"/>
  <c r="G65" i="9"/>
  <c r="E65" i="9" s="1"/>
  <c r="B65" i="9" s="1"/>
  <c r="F65" i="9"/>
  <c r="H64" i="9"/>
  <c r="G64" i="9"/>
  <c r="E64" i="9" s="1"/>
  <c r="F64" i="9"/>
  <c r="B64" i="9"/>
  <c r="H63" i="9"/>
  <c r="G63" i="9"/>
  <c r="F63" i="9"/>
  <c r="E63" i="9"/>
  <c r="B63" i="9" s="1"/>
  <c r="H62" i="9"/>
  <c r="G62" i="9"/>
  <c r="E62" i="9" s="1"/>
  <c r="B62" i="9" s="1"/>
  <c r="F62" i="9"/>
  <c r="H61" i="9"/>
  <c r="G61" i="9"/>
  <c r="E61" i="9" s="1"/>
  <c r="B61" i="9" s="1"/>
  <c r="F61" i="9"/>
  <c r="H60" i="9"/>
  <c r="G60" i="9"/>
  <c r="E60" i="9" s="1"/>
  <c r="B60" i="9" s="1"/>
  <c r="F60" i="9"/>
  <c r="H59" i="9"/>
  <c r="G59" i="9"/>
  <c r="F59" i="9"/>
  <c r="E59" i="9"/>
  <c r="B59" i="9"/>
  <c r="H58" i="9"/>
  <c r="G58" i="9"/>
  <c r="F58" i="9"/>
  <c r="E58" i="9"/>
  <c r="B58" i="9"/>
  <c r="H57" i="9"/>
  <c r="E57" i="9" s="1"/>
  <c r="B57" i="9" s="1"/>
  <c r="G57" i="9"/>
  <c r="F57" i="9"/>
  <c r="H56" i="9"/>
  <c r="G56" i="9"/>
  <c r="E56" i="9" s="1"/>
  <c r="B56" i="9" s="1"/>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c r="H40" i="9"/>
  <c r="G40" i="9"/>
  <c r="E40" i="9" s="1"/>
  <c r="F40" i="9"/>
  <c r="B40" i="9"/>
  <c r="H39" i="9"/>
  <c r="G39" i="9"/>
  <c r="F39" i="9"/>
  <c r="H38" i="9"/>
  <c r="E38" i="9" s="1"/>
  <c r="B38" i="9" s="1"/>
  <c r="G38" i="9"/>
  <c r="F38" i="9"/>
  <c r="H37" i="9"/>
  <c r="G37" i="9"/>
  <c r="F37" i="9"/>
  <c r="H36" i="9"/>
  <c r="G36" i="9"/>
  <c r="F36" i="9"/>
  <c r="H35" i="9"/>
  <c r="G35" i="9"/>
  <c r="E35" i="9" s="1"/>
  <c r="B35" i="9" s="1"/>
  <c r="F35" i="9"/>
  <c r="H34" i="9"/>
  <c r="G34" i="9"/>
  <c r="F34" i="9"/>
  <c r="H33" i="9"/>
  <c r="E33" i="9" s="1"/>
  <c r="B33" i="9" s="1"/>
  <c r="G33" i="9"/>
  <c r="F33" i="9"/>
  <c r="H32" i="9"/>
  <c r="G32" i="9"/>
  <c r="E32" i="9" s="1"/>
  <c r="B32" i="9" s="1"/>
  <c r="F32" i="9"/>
  <c r="H31" i="9"/>
  <c r="G31" i="9"/>
  <c r="F31" i="9"/>
  <c r="H30" i="9"/>
  <c r="G30" i="9"/>
  <c r="E30" i="9" s="1"/>
  <c r="B30" i="9" s="1"/>
  <c r="F30" i="9"/>
  <c r="H29" i="9"/>
  <c r="G29" i="9"/>
  <c r="F29" i="9"/>
  <c r="H28" i="9"/>
  <c r="G28" i="9"/>
  <c r="F28" i="9"/>
  <c r="E28" i="9"/>
  <c r="H27" i="9"/>
  <c r="G27" i="9"/>
  <c r="F27" i="9"/>
  <c r="H26" i="9"/>
  <c r="G26" i="9"/>
  <c r="F26" i="9"/>
  <c r="E26" i="9"/>
  <c r="B26" i="9" s="1"/>
  <c r="H25" i="9"/>
  <c r="G25" i="9"/>
  <c r="F25" i="9"/>
  <c r="E25" i="9"/>
  <c r="B25" i="9" s="1"/>
  <c r="F24" i="9"/>
  <c r="I10" i="9"/>
  <c r="F4" i="9"/>
  <c r="O3" i="9"/>
  <c r="I3" i="9"/>
  <c r="H309" i="9" s="1"/>
  <c r="H3" i="9"/>
  <c r="G3" i="9"/>
  <c r="D104" i="8"/>
  <c r="C1681" i="1" s="1"/>
  <c r="D97" i="8"/>
  <c r="D92" i="8"/>
  <c r="D87" i="8"/>
  <c r="D82" i="8"/>
  <c r="D77" i="8"/>
  <c r="D72" i="8"/>
  <c r="D67" i="8"/>
  <c r="D62" i="8"/>
  <c r="D57" i="8"/>
  <c r="D52" i="8"/>
  <c r="D46" i="8"/>
  <c r="D37" i="8"/>
  <c r="D27" i="8"/>
  <c r="C1604" i="1" s="1"/>
  <c r="H1604" i="1" s="1"/>
  <c r="D18" i="8"/>
  <c r="C1595" i="1" s="1"/>
  <c r="G1595" i="1" s="1"/>
  <c r="D8" i="8"/>
  <c r="C1585" i="1" s="1"/>
  <c r="H1585" i="1" s="1"/>
  <c r="E44" i="7"/>
  <c r="D44" i="7"/>
  <c r="D38" i="7" s="1"/>
  <c r="C1571" i="1" s="1"/>
  <c r="E39" i="7"/>
  <c r="D1572" i="1" s="1"/>
  <c r="D39" i="7"/>
  <c r="E30" i="7"/>
  <c r="D30" i="7"/>
  <c r="E23" i="7"/>
  <c r="D23" i="7"/>
  <c r="C1556" i="1" s="1"/>
  <c r="D22" i="7"/>
  <c r="H34" i="3" s="1"/>
  <c r="E14" i="7"/>
  <c r="D1547" i="1" s="1"/>
  <c r="D14" i="7"/>
  <c r="C1547" i="1" s="1"/>
  <c r="E7" i="7"/>
  <c r="D1540" i="1" s="1"/>
  <c r="D7" i="7"/>
  <c r="C1540"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F260" i="5"/>
  <c r="E260" i="5"/>
  <c r="D1264" i="1" s="1"/>
  <c r="D260" i="5"/>
  <c r="D255" i="5" s="1"/>
  <c r="F259" i="5"/>
  <c r="F258" i="5"/>
  <c r="F257" i="5"/>
  <c r="E256" i="5"/>
  <c r="D1260" i="1" s="1"/>
  <c r="H1260" i="1" s="1"/>
  <c r="D256" i="5"/>
  <c r="F254" i="5"/>
  <c r="F253" i="5"/>
  <c r="E252" i="5"/>
  <c r="D252" i="5"/>
  <c r="F250" i="5"/>
  <c r="F249" i="5"/>
  <c r="E248" i="5"/>
  <c r="D1252" i="1" s="1"/>
  <c r="H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F211" i="5"/>
  <c r="E211" i="5"/>
  <c r="D1215" i="1" s="1"/>
  <c r="D211" i="5"/>
  <c r="F210" i="5"/>
  <c r="F209" i="5"/>
  <c r="F208" i="5"/>
  <c r="F207" i="5"/>
  <c r="F206" i="5"/>
  <c r="F205" i="5"/>
  <c r="F204" i="5"/>
  <c r="E204" i="5"/>
  <c r="D204" i="5"/>
  <c r="D203" i="5" s="1"/>
  <c r="G338" i="9" s="1"/>
  <c r="F202" i="5"/>
  <c r="F201" i="5"/>
  <c r="F200" i="5"/>
  <c r="F199" i="5"/>
  <c r="F198" i="5"/>
  <c r="E197" i="5"/>
  <c r="H337" i="9" s="1"/>
  <c r="D197" i="5"/>
  <c r="C1201" i="1" s="1"/>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F171" i="5"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D1155" i="1" s="1"/>
  <c r="H1155" i="1" s="1"/>
  <c r="D150" i="5"/>
  <c r="F149" i="5"/>
  <c r="F148" i="5"/>
  <c r="F146" i="5"/>
  <c r="F145" i="5"/>
  <c r="F144" i="5"/>
  <c r="F143" i="5"/>
  <c r="E143" i="5"/>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D82" i="5"/>
  <c r="F81" i="5"/>
  <c r="F80" i="5"/>
  <c r="F79" i="5"/>
  <c r="F78" i="5"/>
  <c r="F77" i="5"/>
  <c r="F76" i="5"/>
  <c r="E76" i="5"/>
  <c r="D76" i="5"/>
  <c r="D70" i="5" s="1"/>
  <c r="F75" i="5"/>
  <c r="F74" i="5"/>
  <c r="F73" i="5"/>
  <c r="F72" i="5"/>
  <c r="E71" i="5"/>
  <c r="F71" i="5" s="1"/>
  <c r="D71" i="5"/>
  <c r="F68" i="5"/>
  <c r="F67" i="5"/>
  <c r="F66" i="5"/>
  <c r="F65" i="5"/>
  <c r="F64" i="5"/>
  <c r="E63" i="5"/>
  <c r="D63" i="5"/>
  <c r="F63" i="5" s="1"/>
  <c r="F62" i="5"/>
  <c r="F61" i="5"/>
  <c r="F60" i="5"/>
  <c r="F59" i="5"/>
  <c r="F58" i="5"/>
  <c r="F57" i="5"/>
  <c r="E56" i="5"/>
  <c r="D1061" i="1" s="1"/>
  <c r="D56" i="5"/>
  <c r="F56" i="5" s="1"/>
  <c r="F55" i="5"/>
  <c r="F54" i="5"/>
  <c r="F53" i="5"/>
  <c r="E52" i="5"/>
  <c r="D1057" i="1" s="1"/>
  <c r="G1057" i="1" s="1"/>
  <c r="D52" i="5"/>
  <c r="F52" i="5" s="1"/>
  <c r="F51" i="5"/>
  <c r="F50" i="5"/>
  <c r="F49" i="5"/>
  <c r="F48" i="5"/>
  <c r="F47" i="5"/>
  <c r="F46" i="5"/>
  <c r="F45" i="5"/>
  <c r="E45" i="5"/>
  <c r="D1050" i="1" s="1"/>
  <c r="D45" i="5"/>
  <c r="F44" i="5"/>
  <c r="F43" i="5"/>
  <c r="F42" i="5"/>
  <c r="F41" i="5"/>
  <c r="E41" i="5"/>
  <c r="D41" i="5"/>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F19" i="5"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6" i="4"/>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1" i="1" s="1"/>
  <c r="D598" i="4"/>
  <c r="F596" i="4"/>
  <c r="F595" i="4"/>
  <c r="E594" i="4"/>
  <c r="E584" i="4" s="1"/>
  <c r="D594" i="4"/>
  <c r="F594" i="4" s="1"/>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E575" i="4"/>
  <c r="D575" i="4"/>
  <c r="F575" i="4" s="1"/>
  <c r="F574" i="4"/>
  <c r="F573" i="4"/>
  <c r="E572" i="4"/>
  <c r="E571" i="4" s="1"/>
  <c r="D565"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26" i="1" s="1"/>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3" i="1" s="1"/>
  <c r="D428" i="4"/>
  <c r="F427" i="4"/>
  <c r="E427" i="4"/>
  <c r="D422" i="1" s="1"/>
  <c r="H422" i="1" s="1"/>
  <c r="D427" i="4"/>
  <c r="E426" i="4"/>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E362" i="4"/>
  <c r="E361" i="4" s="1"/>
  <c r="D362" i="4"/>
  <c r="F362" i="4" s="1"/>
  <c r="F359" i="4"/>
  <c r="E358" i="4"/>
  <c r="D358" i="4"/>
  <c r="F358" i="4" s="1"/>
  <c r="F357" i="4"/>
  <c r="F356" i="4"/>
  <c r="F355" i="4"/>
  <c r="E355" i="4"/>
  <c r="E354" i="4"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c r="E321" i="4"/>
  <c r="F320" i="4"/>
  <c r="F319" i="4"/>
  <c r="F318" i="4"/>
  <c r="F317" i="4"/>
  <c r="F316" i="4"/>
  <c r="F315" i="4"/>
  <c r="F314" i="4"/>
  <c r="E314" i="4"/>
  <c r="D314" i="4"/>
  <c r="F313" i="4"/>
  <c r="F312" i="4"/>
  <c r="F311" i="4"/>
  <c r="E310" i="4"/>
  <c r="D310" i="4"/>
  <c r="F310" i="4" s="1"/>
  <c r="E309" i="4"/>
  <c r="E308"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F269" i="4" s="1"/>
  <c r="D269" i="4"/>
  <c r="F268" i="4"/>
  <c r="F267" i="4"/>
  <c r="F266" i="4"/>
  <c r="F265" i="4"/>
  <c r="F264" i="4"/>
  <c r="E263" i="4"/>
  <c r="D263" i="4"/>
  <c r="F263" i="4" s="1"/>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F237" i="4" s="1"/>
  <c r="D237" i="4"/>
  <c r="F236" i="4"/>
  <c r="F235" i="4"/>
  <c r="F234" i="4"/>
  <c r="E234" i="4"/>
  <c r="D234" i="4"/>
  <c r="F233" i="4"/>
  <c r="F232" i="4"/>
  <c r="F231" i="4"/>
  <c r="E231" i="4"/>
  <c r="D231" i="4"/>
  <c r="D230"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D141" i="4"/>
  <c r="F141" i="4" s="1"/>
  <c r="E140" i="4"/>
  <c r="D140" i="4"/>
  <c r="F140" i="4" s="1"/>
  <c r="F139" i="4"/>
  <c r="F138" i="4"/>
  <c r="F137" i="4"/>
  <c r="F136" i="4"/>
  <c r="E135" i="4"/>
  <c r="F135" i="4" s="1"/>
  <c r="D135" i="4"/>
  <c r="E134" i="4"/>
  <c r="D134" i="4"/>
  <c r="F134" i="4" s="1"/>
  <c r="F133" i="4"/>
  <c r="F132" i="4"/>
  <c r="F131" i="4"/>
  <c r="F130" i="4"/>
  <c r="E129" i="4"/>
  <c r="D129" i="4"/>
  <c r="C125" i="1" s="1"/>
  <c r="F128" i="4"/>
  <c r="F127" i="4"/>
  <c r="E126" i="4"/>
  <c r="E125" i="4" s="1"/>
  <c r="D121" i="1" s="1"/>
  <c r="D126" i="4"/>
  <c r="F126"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3" i="1" s="1"/>
  <c r="D77" i="4"/>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C25" i="1" s="1"/>
  <c r="F28" i="4"/>
  <c r="F27" i="4"/>
  <c r="F26" i="4"/>
  <c r="F25" i="4"/>
  <c r="F24" i="4"/>
  <c r="F23" i="4"/>
  <c r="E23" i="4"/>
  <c r="D23" i="4"/>
  <c r="F22" i="4"/>
  <c r="F21" i="4"/>
  <c r="F20" i="4"/>
  <c r="F19" i="4"/>
  <c r="F18" i="4"/>
  <c r="E17" i="4"/>
  <c r="D17" i="4"/>
  <c r="G176" i="9" s="1"/>
  <c r="E176" i="9" s="1"/>
  <c r="B176" i="9" s="1"/>
  <c r="F16" i="4"/>
  <c r="F15" i="4"/>
  <c r="F14" i="4"/>
  <c r="F13" i="4"/>
  <c r="F12" i="4"/>
  <c r="F11" i="4"/>
  <c r="F10" i="4"/>
  <c r="F9" i="4"/>
  <c r="E8" i="4"/>
  <c r="D8" i="4"/>
  <c r="D7" i="4" s="1"/>
  <c r="E7"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H1682" i="1"/>
  <c r="C1682" i="1"/>
  <c r="G1682" i="1" s="1"/>
  <c r="C1680" i="1"/>
  <c r="G1680" i="1" s="1"/>
  <c r="C1679" i="1"/>
  <c r="G1679" i="1" s="1"/>
  <c r="H1678" i="1"/>
  <c r="C1678" i="1"/>
  <c r="G1678" i="1" s="1"/>
  <c r="C1677" i="1"/>
  <c r="H1677" i="1" s="1"/>
  <c r="H1676" i="1"/>
  <c r="C1676" i="1"/>
  <c r="G1676" i="1" s="1"/>
  <c r="H1675" i="1"/>
  <c r="G1675" i="1"/>
  <c r="C1675" i="1"/>
  <c r="H1674" i="1"/>
  <c r="C1674" i="1"/>
  <c r="G1674" i="1" s="1"/>
  <c r="G1673" i="1"/>
  <c r="C1673" i="1"/>
  <c r="H1673" i="1" s="1"/>
  <c r="C1672" i="1"/>
  <c r="H1672" i="1" s="1"/>
  <c r="C1671" i="1"/>
  <c r="H1671" i="1" s="1"/>
  <c r="H1670" i="1"/>
  <c r="C1670" i="1"/>
  <c r="G1670" i="1" s="1"/>
  <c r="C1669" i="1"/>
  <c r="H1669" i="1" s="1"/>
  <c r="H1668" i="1"/>
  <c r="C1668" i="1"/>
  <c r="G1668" i="1" s="1"/>
  <c r="H1667" i="1"/>
  <c r="G1667" i="1"/>
  <c r="C1667" i="1"/>
  <c r="H1666" i="1"/>
  <c r="C1666" i="1"/>
  <c r="G1666" i="1" s="1"/>
  <c r="G1665" i="1"/>
  <c r="C1665" i="1"/>
  <c r="H1665" i="1" s="1"/>
  <c r="G1664" i="1"/>
  <c r="C1664" i="1"/>
  <c r="H1664" i="1" s="1"/>
  <c r="C1663" i="1"/>
  <c r="H1663" i="1" s="1"/>
  <c r="H1662" i="1"/>
  <c r="C1662" i="1"/>
  <c r="G1662" i="1" s="1"/>
  <c r="C1661" i="1"/>
  <c r="H1661" i="1" s="1"/>
  <c r="H1660" i="1"/>
  <c r="C1660" i="1"/>
  <c r="G1660" i="1" s="1"/>
  <c r="H1659" i="1"/>
  <c r="G1659" i="1"/>
  <c r="C1659" i="1"/>
  <c r="H1658" i="1"/>
  <c r="C1658" i="1"/>
  <c r="G1658" i="1" s="1"/>
  <c r="G1657" i="1"/>
  <c r="C1657" i="1"/>
  <c r="H1657" i="1" s="1"/>
  <c r="C1656" i="1"/>
  <c r="H1656" i="1" s="1"/>
  <c r="C1655" i="1"/>
  <c r="G1655" i="1" s="1"/>
  <c r="H1654" i="1"/>
  <c r="C1654" i="1"/>
  <c r="G1654" i="1" s="1"/>
  <c r="C1653" i="1"/>
  <c r="H1653" i="1" s="1"/>
  <c r="H1652" i="1"/>
  <c r="C1652" i="1"/>
  <c r="G1652" i="1" s="1"/>
  <c r="H1651" i="1"/>
  <c r="G1651" i="1"/>
  <c r="C1651" i="1"/>
  <c r="H1650" i="1"/>
  <c r="C1650" i="1"/>
  <c r="G1650" i="1" s="1"/>
  <c r="G1649" i="1"/>
  <c r="C1649" i="1"/>
  <c r="H1649" i="1" s="1"/>
  <c r="C1648" i="1"/>
  <c r="H1648" i="1" s="1"/>
  <c r="C1647" i="1"/>
  <c r="H1647" i="1" s="1"/>
  <c r="H1646" i="1"/>
  <c r="C1646" i="1"/>
  <c r="G1646" i="1" s="1"/>
  <c r="C1645" i="1"/>
  <c r="H1645" i="1" s="1"/>
  <c r="H1644" i="1"/>
  <c r="C1644" i="1"/>
  <c r="G1644" i="1" s="1"/>
  <c r="H1643" i="1"/>
  <c r="G1643" i="1"/>
  <c r="C1643" i="1"/>
  <c r="H1642" i="1"/>
  <c r="C1642" i="1"/>
  <c r="G1642" i="1" s="1"/>
  <c r="G1641" i="1"/>
  <c r="C1641" i="1"/>
  <c r="H1641" i="1" s="1"/>
  <c r="G1640" i="1"/>
  <c r="C1640" i="1"/>
  <c r="H1640" i="1" s="1"/>
  <c r="C1639" i="1"/>
  <c r="H1639" i="1" s="1"/>
  <c r="H1638" i="1"/>
  <c r="C1638" i="1"/>
  <c r="G1638" i="1" s="1"/>
  <c r="C1637" i="1"/>
  <c r="H1637" i="1" s="1"/>
  <c r="H1636" i="1"/>
  <c r="C1636" i="1"/>
  <c r="G1636" i="1" s="1"/>
  <c r="H1635" i="1"/>
  <c r="G1635" i="1"/>
  <c r="C1635" i="1"/>
  <c r="H1634" i="1"/>
  <c r="C1634" i="1"/>
  <c r="G1634" i="1" s="1"/>
  <c r="G1633" i="1"/>
  <c r="C1633" i="1"/>
  <c r="H1633" i="1" s="1"/>
  <c r="C1632" i="1"/>
  <c r="G1632" i="1" s="1"/>
  <c r="C1631" i="1"/>
  <c r="G1631" i="1" s="1"/>
  <c r="H1630" i="1"/>
  <c r="C1630" i="1"/>
  <c r="G1630" i="1" s="1"/>
  <c r="C1629" i="1"/>
  <c r="H1629" i="1" s="1"/>
  <c r="H1627" i="1"/>
  <c r="G1627" i="1"/>
  <c r="C1627" i="1"/>
  <c r="H1626" i="1"/>
  <c r="C1626" i="1"/>
  <c r="G1626" i="1" s="1"/>
  <c r="G1625" i="1"/>
  <c r="C1625" i="1"/>
  <c r="H1625" i="1" s="1"/>
  <c r="C1624" i="1"/>
  <c r="H1624" i="1" s="1"/>
  <c r="C1623" i="1"/>
  <c r="H1623" i="1" s="1"/>
  <c r="C1620" i="1"/>
  <c r="H1620" i="1" s="1"/>
  <c r="C1619" i="1"/>
  <c r="H1619" i="1" s="1"/>
  <c r="C1618" i="1"/>
  <c r="G1618" i="1" s="1"/>
  <c r="C1617" i="1"/>
  <c r="H1617" i="1" s="1"/>
  <c r="C1616" i="1"/>
  <c r="G1616" i="1" s="1"/>
  <c r="C1615" i="1"/>
  <c r="G1615" i="1" s="1"/>
  <c r="C1613" i="1"/>
  <c r="H1613" i="1" s="1"/>
  <c r="C1612" i="1"/>
  <c r="H1612" i="1" s="1"/>
  <c r="C1611" i="1"/>
  <c r="G1611" i="1" s="1"/>
  <c r="C1610" i="1"/>
  <c r="G1610" i="1" s="1"/>
  <c r="C1609" i="1"/>
  <c r="H1609" i="1" s="1"/>
  <c r="C1608" i="1"/>
  <c r="G1608" i="1" s="1"/>
  <c r="G1607" i="1"/>
  <c r="C1607" i="1"/>
  <c r="H1607" i="1" s="1"/>
  <c r="C1606" i="1"/>
  <c r="G1606" i="1" s="1"/>
  <c r="C1605" i="1"/>
  <c r="H1605" i="1" s="1"/>
  <c r="C1603" i="1"/>
  <c r="H1603" i="1" s="1"/>
  <c r="C1601" i="1"/>
  <c r="H1601" i="1" s="1"/>
  <c r="G1600" i="1"/>
  <c r="C1600" i="1"/>
  <c r="H1600" i="1" s="1"/>
  <c r="C1599" i="1"/>
  <c r="H1599" i="1" s="1"/>
  <c r="H1598" i="1"/>
  <c r="C1598" i="1"/>
  <c r="G1598" i="1" s="1"/>
  <c r="C1597" i="1"/>
  <c r="H1597" i="1" s="1"/>
  <c r="C1596" i="1"/>
  <c r="G1596" i="1" s="1"/>
  <c r="H1594" i="1"/>
  <c r="C1594" i="1"/>
  <c r="G1594" i="1" s="1"/>
  <c r="C1593" i="1"/>
  <c r="H1593" i="1" s="1"/>
  <c r="C1592" i="1"/>
  <c r="H1592" i="1" s="1"/>
  <c r="C1591" i="1"/>
  <c r="H1591" i="1" s="1"/>
  <c r="C1590" i="1"/>
  <c r="G1590" i="1" s="1"/>
  <c r="C1589" i="1"/>
  <c r="H1589" i="1" s="1"/>
  <c r="C1588" i="1"/>
  <c r="H1588" i="1" s="1"/>
  <c r="H1587" i="1"/>
  <c r="C1587" i="1"/>
  <c r="G1587" i="1" s="1"/>
  <c r="C1586" i="1"/>
  <c r="G1586" i="1" s="1"/>
  <c r="H1584" i="1"/>
  <c r="G1584" i="1"/>
  <c r="C1584" i="1"/>
  <c r="H1582" i="1"/>
  <c r="C1582" i="1"/>
  <c r="G1582" i="1" s="1"/>
  <c r="D1581" i="1"/>
  <c r="C1581" i="1"/>
  <c r="D1580" i="1"/>
  <c r="C1580" i="1"/>
  <c r="J1580" i="1" s="1"/>
  <c r="H1579" i="1"/>
  <c r="D1579" i="1"/>
  <c r="C1579" i="1"/>
  <c r="J1579" i="1" s="1"/>
  <c r="H1578" i="1"/>
  <c r="G1578" i="1"/>
  <c r="I1578" i="1" s="1"/>
  <c r="D1578" i="1"/>
  <c r="C1578" i="1"/>
  <c r="J1578" i="1" s="1"/>
  <c r="D1576" i="1"/>
  <c r="C1576" i="1"/>
  <c r="D1575" i="1"/>
  <c r="C1575" i="1"/>
  <c r="G1575" i="1" s="1"/>
  <c r="J1574" i="1"/>
  <c r="G1574" i="1"/>
  <c r="D1574" i="1"/>
  <c r="C1574" i="1"/>
  <c r="H1574" i="1" s="1"/>
  <c r="D1573" i="1"/>
  <c r="C1573" i="1"/>
  <c r="C1572" i="1"/>
  <c r="D1570" i="1"/>
  <c r="C1570" i="1"/>
  <c r="D1569" i="1"/>
  <c r="C1569" i="1"/>
  <c r="J1569" i="1" s="1"/>
  <c r="D1568" i="1"/>
  <c r="C1568" i="1"/>
  <c r="J1568" i="1" s="1"/>
  <c r="D1567" i="1"/>
  <c r="C1567" i="1"/>
  <c r="D1566" i="1"/>
  <c r="C1566" i="1"/>
  <c r="J1566" i="1" s="1"/>
  <c r="D1565" i="1"/>
  <c r="G1565" i="1" s="1"/>
  <c r="C1565" i="1"/>
  <c r="D1564" i="1"/>
  <c r="C1564" i="1"/>
  <c r="J1564" i="1" s="1"/>
  <c r="D1563" i="1"/>
  <c r="C1563" i="1"/>
  <c r="H1563" i="1" s="1"/>
  <c r="D1562" i="1"/>
  <c r="C1562" i="1"/>
  <c r="D1561" i="1"/>
  <c r="C1561" i="1"/>
  <c r="D1560" i="1"/>
  <c r="C1560" i="1"/>
  <c r="G1560" i="1" s="1"/>
  <c r="D1559" i="1"/>
  <c r="J1559" i="1" s="1"/>
  <c r="C1559" i="1"/>
  <c r="G1559" i="1" s="1"/>
  <c r="D1558" i="1"/>
  <c r="C1558" i="1"/>
  <c r="D1557" i="1"/>
  <c r="C1557" i="1"/>
  <c r="D1554" i="1"/>
  <c r="C1554" i="1"/>
  <c r="J1554" i="1" s="1"/>
  <c r="D1553" i="1"/>
  <c r="C1553" i="1"/>
  <c r="D1552" i="1"/>
  <c r="J1552" i="1" s="1"/>
  <c r="C1552" i="1"/>
  <c r="H1552" i="1" s="1"/>
  <c r="D1551" i="1"/>
  <c r="C1551" i="1"/>
  <c r="J1551" i="1" s="1"/>
  <c r="D1550" i="1"/>
  <c r="C1550" i="1"/>
  <c r="J1550" i="1" s="1"/>
  <c r="H1549" i="1"/>
  <c r="D1549" i="1"/>
  <c r="C1549" i="1"/>
  <c r="J1549" i="1" s="1"/>
  <c r="D1548" i="1"/>
  <c r="C1548" i="1"/>
  <c r="H1548" i="1" s="1"/>
  <c r="D1546" i="1"/>
  <c r="G1546" i="1" s="1"/>
  <c r="C1546" i="1"/>
  <c r="D1545" i="1"/>
  <c r="C1545" i="1"/>
  <c r="J1545" i="1" s="1"/>
  <c r="D1544" i="1"/>
  <c r="C1544" i="1"/>
  <c r="D1543" i="1"/>
  <c r="C1543" i="1"/>
  <c r="J1543" i="1" s="1"/>
  <c r="D1542" i="1"/>
  <c r="C1542" i="1"/>
  <c r="D1541" i="1"/>
  <c r="C1541" i="1"/>
  <c r="D1536" i="1"/>
  <c r="G1536" i="1" s="1"/>
  <c r="C1536" i="1"/>
  <c r="D1535" i="1"/>
  <c r="C1535" i="1"/>
  <c r="H1535" i="1" s="1"/>
  <c r="D1534" i="1"/>
  <c r="C1534" i="1"/>
  <c r="H1534" i="1" s="1"/>
  <c r="D1533" i="1"/>
  <c r="G1533" i="1" s="1"/>
  <c r="C1533" i="1"/>
  <c r="H1532" i="1"/>
  <c r="D1532" i="1"/>
  <c r="C1532" i="1"/>
  <c r="G1532" i="1" s="1"/>
  <c r="D1531" i="1"/>
  <c r="C1531" i="1"/>
  <c r="H1531" i="1" s="1"/>
  <c r="H1530" i="1"/>
  <c r="D1530" i="1"/>
  <c r="G1530" i="1" s="1"/>
  <c r="C1530" i="1"/>
  <c r="H1529" i="1"/>
  <c r="G1529" i="1"/>
  <c r="D1529" i="1"/>
  <c r="C1529" i="1"/>
  <c r="H1528" i="1"/>
  <c r="G1528" i="1"/>
  <c r="D1528" i="1"/>
  <c r="C1528" i="1"/>
  <c r="D1527" i="1"/>
  <c r="G1527" i="1" s="1"/>
  <c r="C1527" i="1"/>
  <c r="D1526" i="1"/>
  <c r="H1526" i="1" s="1"/>
  <c r="C1526" i="1"/>
  <c r="D1525" i="1"/>
  <c r="G1525" i="1" s="1"/>
  <c r="C1525" i="1"/>
  <c r="H1525" i="1" s="1"/>
  <c r="D1524" i="1"/>
  <c r="G1524" i="1" s="1"/>
  <c r="C1524" i="1"/>
  <c r="D1523" i="1"/>
  <c r="C1523" i="1"/>
  <c r="G1523" i="1" s="1"/>
  <c r="D1522" i="1"/>
  <c r="C1522" i="1"/>
  <c r="D1521" i="1"/>
  <c r="G1521" i="1" s="1"/>
  <c r="C1521" i="1"/>
  <c r="D1520" i="1"/>
  <c r="H1520" i="1" s="1"/>
  <c r="C1520" i="1"/>
  <c r="D1519" i="1"/>
  <c r="H1519" i="1" s="1"/>
  <c r="C1519" i="1"/>
  <c r="G1519" i="1" s="1"/>
  <c r="D1518" i="1"/>
  <c r="G1518" i="1" s="1"/>
  <c r="C1518" i="1"/>
  <c r="D1517" i="1"/>
  <c r="H1517" i="1" s="1"/>
  <c r="C1517" i="1"/>
  <c r="D1516" i="1"/>
  <c r="H1516" i="1" s="1"/>
  <c r="C1516" i="1"/>
  <c r="D1515" i="1"/>
  <c r="G1515" i="1" s="1"/>
  <c r="C1515" i="1"/>
  <c r="D1514" i="1"/>
  <c r="H1514" i="1" s="1"/>
  <c r="C1514" i="1"/>
  <c r="D1513" i="1"/>
  <c r="H1513" i="1" s="1"/>
  <c r="C1513" i="1"/>
  <c r="D1512" i="1"/>
  <c r="G1512" i="1" s="1"/>
  <c r="C1512" i="1"/>
  <c r="D1511" i="1"/>
  <c r="C1511" i="1"/>
  <c r="H1511" i="1" s="1"/>
  <c r="C1510" i="1"/>
  <c r="D1509" i="1"/>
  <c r="G1509" i="1" s="1"/>
  <c r="C1509" i="1"/>
  <c r="D1508" i="1"/>
  <c r="C1508" i="1"/>
  <c r="H1508" i="1" s="1"/>
  <c r="H1507" i="1"/>
  <c r="D1507" i="1"/>
  <c r="C1507" i="1"/>
  <c r="G1507" i="1" s="1"/>
  <c r="H1506" i="1"/>
  <c r="D1506" i="1"/>
  <c r="G1506" i="1" s="1"/>
  <c r="C1506" i="1"/>
  <c r="H1505" i="1"/>
  <c r="G1505" i="1"/>
  <c r="D1505" i="1"/>
  <c r="C1505" i="1"/>
  <c r="H1504" i="1"/>
  <c r="G1504" i="1"/>
  <c r="D1504" i="1"/>
  <c r="C1504" i="1"/>
  <c r="D1503" i="1"/>
  <c r="G1503" i="1" s="1"/>
  <c r="C1503" i="1"/>
  <c r="D1502" i="1"/>
  <c r="G1502" i="1" s="1"/>
  <c r="C1502" i="1"/>
  <c r="H1502" i="1" s="1"/>
  <c r="D1501" i="1"/>
  <c r="G1501" i="1" s="1"/>
  <c r="C1501" i="1"/>
  <c r="D1500" i="1"/>
  <c r="G1500" i="1" s="1"/>
  <c r="C1500" i="1"/>
  <c r="D1499" i="1"/>
  <c r="C1499" i="1"/>
  <c r="H1499" i="1" s="1"/>
  <c r="D1498" i="1"/>
  <c r="C1498" i="1"/>
  <c r="H1498" i="1" s="1"/>
  <c r="D1497" i="1"/>
  <c r="G1497" i="1" s="1"/>
  <c r="C1497" i="1"/>
  <c r="H1496" i="1"/>
  <c r="D1496" i="1"/>
  <c r="C1496" i="1"/>
  <c r="G1496" i="1" s="1"/>
  <c r="D1495" i="1"/>
  <c r="C1495" i="1"/>
  <c r="H1495" i="1" s="1"/>
  <c r="H1494" i="1"/>
  <c r="D1494" i="1"/>
  <c r="G1494" i="1" s="1"/>
  <c r="C1494" i="1"/>
  <c r="H1493" i="1"/>
  <c r="G1493" i="1"/>
  <c r="D1493" i="1"/>
  <c r="C1493" i="1"/>
  <c r="H1492" i="1"/>
  <c r="G1492" i="1"/>
  <c r="D1492" i="1"/>
  <c r="C1492" i="1"/>
  <c r="D1491" i="1"/>
  <c r="G1491" i="1" s="1"/>
  <c r="C1491" i="1"/>
  <c r="D1490" i="1"/>
  <c r="H1490" i="1" s="1"/>
  <c r="C1490" i="1"/>
  <c r="D1489" i="1"/>
  <c r="G1489" i="1" s="1"/>
  <c r="C1489" i="1"/>
  <c r="H1489" i="1" s="1"/>
  <c r="D1488" i="1"/>
  <c r="G1488" i="1" s="1"/>
  <c r="C1488" i="1"/>
  <c r="D1487" i="1"/>
  <c r="C1487" i="1"/>
  <c r="G1487" i="1" s="1"/>
  <c r="D1486" i="1"/>
  <c r="C1486" i="1"/>
  <c r="H1486" i="1" s="1"/>
  <c r="D1485" i="1"/>
  <c r="G1485" i="1" s="1"/>
  <c r="C1485" i="1"/>
  <c r="H1484" i="1"/>
  <c r="D1484" i="1"/>
  <c r="C1484" i="1"/>
  <c r="G1484" i="1" s="1"/>
  <c r="H1483" i="1"/>
  <c r="D1483" i="1"/>
  <c r="C1483" i="1"/>
  <c r="G1483" i="1" s="1"/>
  <c r="H1482" i="1"/>
  <c r="D1482" i="1"/>
  <c r="G1482" i="1" s="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D1391" i="1"/>
  <c r="H1391" i="1" s="1"/>
  <c r="C1391" i="1"/>
  <c r="G1391" i="1" s="1"/>
  <c r="D1390" i="1"/>
  <c r="C1390" i="1"/>
  <c r="D1389" i="1"/>
  <c r="C1389" i="1"/>
  <c r="H1389" i="1" s="1"/>
  <c r="H1388" i="1"/>
  <c r="D1388" i="1"/>
  <c r="C1388" i="1"/>
  <c r="G1388" i="1" s="1"/>
  <c r="D1387" i="1"/>
  <c r="C1387" i="1"/>
  <c r="G1387" i="1" s="1"/>
  <c r="D1386" i="1"/>
  <c r="C1386" i="1"/>
  <c r="H1386" i="1" s="1"/>
  <c r="D1385" i="1"/>
  <c r="C1385" i="1"/>
  <c r="D1384" i="1"/>
  <c r="H1384" i="1" s="1"/>
  <c r="C1384"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D1366" i="1"/>
  <c r="G1366" i="1" s="1"/>
  <c r="C1366" i="1"/>
  <c r="D1365" i="1"/>
  <c r="H1365" i="1" s="1"/>
  <c r="C1365" i="1"/>
  <c r="H1364" i="1"/>
  <c r="G1364" i="1"/>
  <c r="D1364" i="1"/>
  <c r="C1364" i="1"/>
  <c r="D1363" i="1"/>
  <c r="H1363" i="1" s="1"/>
  <c r="C1363" i="1"/>
  <c r="G1362" i="1"/>
  <c r="D1362" i="1"/>
  <c r="H1362" i="1" s="1"/>
  <c r="C1362" i="1"/>
  <c r="H1361" i="1"/>
  <c r="G1361" i="1"/>
  <c r="D1361" i="1"/>
  <c r="C1361" i="1"/>
  <c r="D1360" i="1"/>
  <c r="G1360" i="1" s="1"/>
  <c r="C1360" i="1"/>
  <c r="D1359" i="1"/>
  <c r="H1359" i="1" s="1"/>
  <c r="C1359" i="1"/>
  <c r="H1358" i="1"/>
  <c r="D1358" i="1"/>
  <c r="G1358" i="1" s="1"/>
  <c r="C1358" i="1"/>
  <c r="D1357" i="1"/>
  <c r="H1357" i="1" s="1"/>
  <c r="C1357" i="1"/>
  <c r="D1356" i="1"/>
  <c r="H1356" i="1" s="1"/>
  <c r="C1356" i="1"/>
  <c r="H1355" i="1"/>
  <c r="D1355" i="1"/>
  <c r="G1355" i="1" s="1"/>
  <c r="C1355" i="1"/>
  <c r="H1354" i="1"/>
  <c r="D1354" i="1"/>
  <c r="G1354" i="1" s="1"/>
  <c r="C1354" i="1"/>
  <c r="H1353" i="1"/>
  <c r="D1353" i="1"/>
  <c r="G1353" i="1" s="1"/>
  <c r="C1353" i="1"/>
  <c r="H1352" i="1"/>
  <c r="G1352" i="1"/>
  <c r="D1352" i="1"/>
  <c r="C1352" i="1"/>
  <c r="H1351" i="1"/>
  <c r="G1351" i="1"/>
  <c r="D1351" i="1"/>
  <c r="C1351" i="1"/>
  <c r="D1350" i="1"/>
  <c r="H1350" i="1" s="1"/>
  <c r="C1350" i="1"/>
  <c r="G1349" i="1"/>
  <c r="D1349" i="1"/>
  <c r="H1349" i="1" s="1"/>
  <c r="C1349" i="1"/>
  <c r="D1348" i="1"/>
  <c r="G1348" i="1" s="1"/>
  <c r="C1348" i="1"/>
  <c r="D1347" i="1"/>
  <c r="C1347" i="1"/>
  <c r="H1347" i="1" s="1"/>
  <c r="H1346" i="1"/>
  <c r="D1346" i="1"/>
  <c r="G1346" i="1" s="1"/>
  <c r="C1346" i="1"/>
  <c r="D1345" i="1"/>
  <c r="H1345" i="1" s="1"/>
  <c r="C1345" i="1"/>
  <c r="H1344" i="1"/>
  <c r="G1344" i="1"/>
  <c r="D1344" i="1"/>
  <c r="C1344" i="1"/>
  <c r="H1343" i="1"/>
  <c r="D1343" i="1"/>
  <c r="G1343" i="1" s="1"/>
  <c r="C1343" i="1"/>
  <c r="D1342" i="1"/>
  <c r="C1342" i="1"/>
  <c r="H1341" i="1"/>
  <c r="G1341" i="1"/>
  <c r="D1341" i="1"/>
  <c r="C1341" i="1"/>
  <c r="D1340" i="1"/>
  <c r="H1340" i="1" s="1"/>
  <c r="C1340" i="1"/>
  <c r="D1339" i="1"/>
  <c r="G1339" i="1" s="1"/>
  <c r="C1339" i="1"/>
  <c r="H1338" i="1"/>
  <c r="D1338" i="1"/>
  <c r="G1338" i="1" s="1"/>
  <c r="C1338" i="1"/>
  <c r="D1337" i="1"/>
  <c r="H1337" i="1" s="1"/>
  <c r="C1337" i="1"/>
  <c r="D1336" i="1"/>
  <c r="H1336" i="1" s="1"/>
  <c r="C1336" i="1"/>
  <c r="H1335" i="1"/>
  <c r="D1335" i="1"/>
  <c r="G1335" i="1" s="1"/>
  <c r="C1335" i="1"/>
  <c r="H1334" i="1"/>
  <c r="D1334" i="1"/>
  <c r="G1334" i="1" s="1"/>
  <c r="C1334" i="1"/>
  <c r="D1333" i="1"/>
  <c r="H1333" i="1" s="1"/>
  <c r="C1333" i="1"/>
  <c r="H1332" i="1"/>
  <c r="D1332" i="1"/>
  <c r="G1332" i="1" s="1"/>
  <c r="C1332" i="1"/>
  <c r="H1331" i="1"/>
  <c r="G1331" i="1"/>
  <c r="D1331" i="1"/>
  <c r="C1331" i="1"/>
  <c r="H1330" i="1"/>
  <c r="D1330" i="1"/>
  <c r="G1330" i="1" s="1"/>
  <c r="C1330" i="1"/>
  <c r="D1329" i="1"/>
  <c r="H1329" i="1" s="1"/>
  <c r="C1329" i="1"/>
  <c r="D1328" i="1"/>
  <c r="H1328" i="1" s="1"/>
  <c r="C1328" i="1"/>
  <c r="D1327" i="1"/>
  <c r="H1327" i="1" s="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H1316" i="1" s="1"/>
  <c r="C1316" i="1"/>
  <c r="H1315" i="1"/>
  <c r="G1315" i="1"/>
  <c r="D1315" i="1"/>
  <c r="C1315" i="1"/>
  <c r="H1314" i="1"/>
  <c r="G1314" i="1"/>
  <c r="D1314" i="1"/>
  <c r="C1314" i="1"/>
  <c r="D1313" i="1"/>
  <c r="H1313" i="1" s="1"/>
  <c r="C1313" i="1"/>
  <c r="D1312" i="1"/>
  <c r="G1312" i="1" s="1"/>
  <c r="C1312" i="1"/>
  <c r="H1311" i="1"/>
  <c r="G1311" i="1"/>
  <c r="D1311" i="1"/>
  <c r="C1311" i="1"/>
  <c r="D1310" i="1"/>
  <c r="C1310" i="1"/>
  <c r="D1309" i="1"/>
  <c r="G1309" i="1" s="1"/>
  <c r="C1309" i="1"/>
  <c r="H1308" i="1"/>
  <c r="G1308" i="1"/>
  <c r="D1308" i="1"/>
  <c r="C1308" i="1"/>
  <c r="D1307" i="1"/>
  <c r="C1307" i="1"/>
  <c r="D1306" i="1"/>
  <c r="H1306" i="1" s="1"/>
  <c r="C1306" i="1"/>
  <c r="H1305" i="1"/>
  <c r="G1305" i="1"/>
  <c r="D1305" i="1"/>
  <c r="C1305" i="1"/>
  <c r="H1304" i="1"/>
  <c r="D1304" i="1"/>
  <c r="G1304" i="1" s="1"/>
  <c r="C1304" i="1"/>
  <c r="D1303" i="1"/>
  <c r="H1303" i="1" s="1"/>
  <c r="C1303" i="1"/>
  <c r="H1302" i="1"/>
  <c r="G1302" i="1"/>
  <c r="D1302" i="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D1295" i="1"/>
  <c r="H1294" i="1"/>
  <c r="G1294" i="1"/>
  <c r="D1294" i="1"/>
  <c r="C1294" i="1"/>
  <c r="D1293" i="1"/>
  <c r="C1293" i="1"/>
  <c r="D1292" i="1"/>
  <c r="G1292" i="1" s="1"/>
  <c r="C1292" i="1"/>
  <c r="H1292" i="1" s="1"/>
  <c r="D1291" i="1"/>
  <c r="C1291" i="1"/>
  <c r="H1291" i="1" s="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G1266" i="1" s="1"/>
  <c r="C1266" i="1"/>
  <c r="H1265" i="1"/>
  <c r="D1265" i="1"/>
  <c r="G1265" i="1" s="1"/>
  <c r="C1265" i="1"/>
  <c r="C1264" i="1"/>
  <c r="H1263" i="1"/>
  <c r="D1263" i="1"/>
  <c r="G1263" i="1" s="1"/>
  <c r="C1263" i="1"/>
  <c r="H1262" i="1"/>
  <c r="D1262" i="1"/>
  <c r="G1262" i="1" s="1"/>
  <c r="C1262" i="1"/>
  <c r="D1261" i="1"/>
  <c r="G1261" i="1" s="1"/>
  <c r="C1261" i="1"/>
  <c r="C1260" i="1"/>
  <c r="C1259" i="1"/>
  <c r="H1258" i="1"/>
  <c r="D1258" i="1"/>
  <c r="G1258" i="1" s="1"/>
  <c r="C1258" i="1"/>
  <c r="H1257" i="1"/>
  <c r="G1257" i="1"/>
  <c r="D1257" i="1"/>
  <c r="C1257" i="1"/>
  <c r="D1256" i="1"/>
  <c r="G1256" i="1" s="1"/>
  <c r="C1256" i="1"/>
  <c r="D1254" i="1"/>
  <c r="H1254" i="1" s="1"/>
  <c r="C1254" i="1"/>
  <c r="D1253" i="1"/>
  <c r="G1253" i="1" s="1"/>
  <c r="C1253" i="1"/>
  <c r="C1252" i="1"/>
  <c r="D1251" i="1"/>
  <c r="H1251" i="1" s="1"/>
  <c r="C1251" i="1"/>
  <c r="H1250" i="1"/>
  <c r="G1250" i="1"/>
  <c r="D1250" i="1"/>
  <c r="C1250" i="1"/>
  <c r="D1249" i="1"/>
  <c r="H1249" i="1" s="1"/>
  <c r="C1249" i="1"/>
  <c r="D1248" i="1"/>
  <c r="H1248" i="1" s="1"/>
  <c r="C1248" i="1"/>
  <c r="H1247" i="1"/>
  <c r="G1247" i="1"/>
  <c r="D1247" i="1"/>
  <c r="C1247" i="1"/>
  <c r="H1246" i="1"/>
  <c r="D1246" i="1"/>
  <c r="G1246" i="1" s="1"/>
  <c r="C1246" i="1"/>
  <c r="D1245" i="1"/>
  <c r="G1245" i="1" s="1"/>
  <c r="C1245" i="1"/>
  <c r="H1244" i="1"/>
  <c r="G1244" i="1"/>
  <c r="D1244" i="1"/>
  <c r="C1244" i="1"/>
  <c r="D1243" i="1"/>
  <c r="H1243" i="1" s="1"/>
  <c r="C1243" i="1"/>
  <c r="G1242" i="1"/>
  <c r="D1242" i="1"/>
  <c r="H1242" i="1" s="1"/>
  <c r="C1242" i="1"/>
  <c r="C1241" i="1"/>
  <c r="H1240" i="1"/>
  <c r="G1240" i="1"/>
  <c r="D1240" i="1"/>
  <c r="C1240" i="1"/>
  <c r="D1239" i="1"/>
  <c r="G1239" i="1" s="1"/>
  <c r="C1239" i="1"/>
  <c r="D1238" i="1"/>
  <c r="H1238" i="1" s="1"/>
  <c r="C1238" i="1"/>
  <c r="H1237" i="1"/>
  <c r="D1237" i="1"/>
  <c r="G1237" i="1" s="1"/>
  <c r="C1237" i="1"/>
  <c r="H1236" i="1"/>
  <c r="G1236" i="1"/>
  <c r="D1236" i="1"/>
  <c r="C1236" i="1"/>
  <c r="H1235" i="1"/>
  <c r="G1235" i="1"/>
  <c r="D1235" i="1"/>
  <c r="C1235" i="1"/>
  <c r="H1234" i="1"/>
  <c r="D1234" i="1"/>
  <c r="G1234" i="1" s="1"/>
  <c r="C1234" i="1"/>
  <c r="D1233" i="1"/>
  <c r="H1233" i="1" s="1"/>
  <c r="C1233" i="1"/>
  <c r="D1232" i="1"/>
  <c r="H1232" i="1" s="1"/>
  <c r="C1232" i="1"/>
  <c r="H1231" i="1"/>
  <c r="D1231" i="1"/>
  <c r="G1231" i="1" s="1"/>
  <c r="C1231" i="1"/>
  <c r="D1230" i="1"/>
  <c r="H1230" i="1" s="1"/>
  <c r="C1230" i="1"/>
  <c r="D1229" i="1"/>
  <c r="H1229" i="1" s="1"/>
  <c r="C1229" i="1"/>
  <c r="D1228" i="1"/>
  <c r="H1228" i="1" s="1"/>
  <c r="C1228" i="1"/>
  <c r="G1227" i="1"/>
  <c r="D1227" i="1"/>
  <c r="H1227" i="1" s="1"/>
  <c r="C1227" i="1"/>
  <c r="D1226" i="1"/>
  <c r="H1226" i="1" s="1"/>
  <c r="C1226" i="1"/>
  <c r="H1225" i="1"/>
  <c r="D1225" i="1"/>
  <c r="G1225" i="1" s="1"/>
  <c r="C1225" i="1"/>
  <c r="C1224" i="1"/>
  <c r="D1222" i="1"/>
  <c r="G1222" i="1" s="1"/>
  <c r="C1222" i="1"/>
  <c r="D1221" i="1"/>
  <c r="H1221" i="1" s="1"/>
  <c r="C1221" i="1"/>
  <c r="H1220" i="1"/>
  <c r="D1220" i="1"/>
  <c r="G1220" i="1" s="1"/>
  <c r="C1220" i="1"/>
  <c r="D1219" i="1"/>
  <c r="G1219" i="1" s="1"/>
  <c r="C1219" i="1"/>
  <c r="D1218" i="1"/>
  <c r="H1218" i="1" s="1"/>
  <c r="C1218" i="1"/>
  <c r="H1217" i="1"/>
  <c r="G1217" i="1"/>
  <c r="D1217" i="1"/>
  <c r="C1217" i="1"/>
  <c r="D1216" i="1"/>
  <c r="H1216" i="1" s="1"/>
  <c r="C1216" i="1"/>
  <c r="C1215" i="1"/>
  <c r="D1214" i="1"/>
  <c r="G1214" i="1" s="1"/>
  <c r="C1214" i="1"/>
  <c r="H1213" i="1"/>
  <c r="D1213" i="1"/>
  <c r="G1213" i="1" s="1"/>
  <c r="C1213" i="1"/>
  <c r="D1212" i="1"/>
  <c r="H1212" i="1" s="1"/>
  <c r="C1212" i="1"/>
  <c r="D1211" i="1"/>
  <c r="G1211" i="1" s="1"/>
  <c r="C1211" i="1"/>
  <c r="D1210" i="1"/>
  <c r="G1210" i="1" s="1"/>
  <c r="C1210" i="1"/>
  <c r="H1209" i="1"/>
  <c r="G1209" i="1"/>
  <c r="D1209" i="1"/>
  <c r="C1209" i="1"/>
  <c r="D1208" i="1"/>
  <c r="G1208" i="1" s="1"/>
  <c r="C1208" i="1"/>
  <c r="C1207" i="1"/>
  <c r="H1206" i="1"/>
  <c r="G1206" i="1"/>
  <c r="D1206" i="1"/>
  <c r="C1206" i="1"/>
  <c r="D1205" i="1"/>
  <c r="C1205" i="1"/>
  <c r="H1205" i="1" s="1"/>
  <c r="D1204" i="1"/>
  <c r="C1204" i="1"/>
  <c r="H1204" i="1" s="1"/>
  <c r="D1203" i="1"/>
  <c r="C1203" i="1"/>
  <c r="G1203" i="1" s="1"/>
  <c r="D1202" i="1"/>
  <c r="C1202" i="1"/>
  <c r="H1202" i="1" s="1"/>
  <c r="H1200" i="1"/>
  <c r="G1200" i="1"/>
  <c r="D1200" i="1"/>
  <c r="C1200" i="1"/>
  <c r="D1199" i="1"/>
  <c r="H1199" i="1" s="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D1187" i="1"/>
  <c r="G1187" i="1" s="1"/>
  <c r="C1187" i="1"/>
  <c r="G1186" i="1"/>
  <c r="D1186" i="1"/>
  <c r="H1186" i="1" s="1"/>
  <c r="C1186" i="1"/>
  <c r="D1185" i="1"/>
  <c r="G1185" i="1" s="1"/>
  <c r="C1185" i="1"/>
  <c r="H1184" i="1"/>
  <c r="D1184" i="1"/>
  <c r="G1184" i="1" s="1"/>
  <c r="C1184" i="1"/>
  <c r="D1183" i="1"/>
  <c r="H1183" i="1" s="1"/>
  <c r="C1183" i="1"/>
  <c r="D1179" i="1"/>
  <c r="H1179" i="1" s="1"/>
  <c r="C1179" i="1"/>
  <c r="H1178" i="1"/>
  <c r="G1178" i="1"/>
  <c r="D1178" i="1"/>
  <c r="C1178" i="1"/>
  <c r="D1177" i="1"/>
  <c r="H1177" i="1" s="1"/>
  <c r="C1177" i="1"/>
  <c r="C1176" i="1"/>
  <c r="H1175" i="1"/>
  <c r="D1175" i="1"/>
  <c r="G1175" i="1" s="1"/>
  <c r="C1175" i="1"/>
  <c r="D1174" i="1"/>
  <c r="G1174" i="1" s="1"/>
  <c r="C1174" i="1"/>
  <c r="D1173" i="1"/>
  <c r="G1173" i="1" s="1"/>
  <c r="C1173" i="1"/>
  <c r="H1172" i="1"/>
  <c r="D1172" i="1"/>
  <c r="G1172" i="1" s="1"/>
  <c r="C1172" i="1"/>
  <c r="D1171" i="1"/>
  <c r="G1171" i="1" s="1"/>
  <c r="C1171" i="1"/>
  <c r="C1170" i="1"/>
  <c r="H1169" i="1"/>
  <c r="D1169" i="1"/>
  <c r="G1169" i="1" s="1"/>
  <c r="C1169" i="1"/>
  <c r="D1168" i="1"/>
  <c r="G1168" i="1" s="1"/>
  <c r="C1168" i="1"/>
  <c r="D1167" i="1"/>
  <c r="H1167" i="1" s="1"/>
  <c r="C1167" i="1"/>
  <c r="H1166" i="1"/>
  <c r="D1166" i="1"/>
  <c r="G1166" i="1" s="1"/>
  <c r="C1166" i="1"/>
  <c r="D1165" i="1"/>
  <c r="H1165" i="1" s="1"/>
  <c r="C1165" i="1"/>
  <c r="D1164" i="1"/>
  <c r="H1164" i="1" s="1"/>
  <c r="C1164" i="1"/>
  <c r="H1163" i="1"/>
  <c r="D1163" i="1"/>
  <c r="G1163" i="1" s="1"/>
  <c r="C1163" i="1"/>
  <c r="D1162" i="1"/>
  <c r="G1162" i="1" s="1"/>
  <c r="C1162" i="1"/>
  <c r="D1161" i="1"/>
  <c r="H1161" i="1" s="1"/>
  <c r="C1161" i="1"/>
  <c r="H1160" i="1"/>
  <c r="D1160" i="1"/>
  <c r="G1160" i="1" s="1"/>
  <c r="C1160" i="1"/>
  <c r="D1159" i="1"/>
  <c r="H1159" i="1" s="1"/>
  <c r="C1159" i="1"/>
  <c r="D1158" i="1"/>
  <c r="H1158" i="1" s="1"/>
  <c r="C1158" i="1"/>
  <c r="H1157" i="1"/>
  <c r="G1157" i="1"/>
  <c r="D1157" i="1"/>
  <c r="C1157" i="1"/>
  <c r="D1156" i="1"/>
  <c r="H1156" i="1" s="1"/>
  <c r="C1156" i="1"/>
  <c r="C1155" i="1"/>
  <c r="D1154" i="1"/>
  <c r="H1154" i="1" s="1"/>
  <c r="C1154" i="1"/>
  <c r="D1153" i="1"/>
  <c r="H1153" i="1" s="1"/>
  <c r="C1153" i="1"/>
  <c r="D1151" i="1"/>
  <c r="G1151" i="1" s="1"/>
  <c r="C1151" i="1"/>
  <c r="H1150" i="1"/>
  <c r="D1150" i="1"/>
  <c r="G1150" i="1" s="1"/>
  <c r="C1150" i="1"/>
  <c r="D1149" i="1"/>
  <c r="H1149" i="1" s="1"/>
  <c r="C1149" i="1"/>
  <c r="D1148" i="1"/>
  <c r="H1148" i="1" s="1"/>
  <c r="C1148" i="1"/>
  <c r="H1147" i="1"/>
  <c r="G1147" i="1"/>
  <c r="D1147" i="1"/>
  <c r="C1147" i="1"/>
  <c r="D1146" i="1"/>
  <c r="G1146" i="1" s="1"/>
  <c r="C1146" i="1"/>
  <c r="D1145" i="1"/>
  <c r="H1145" i="1" s="1"/>
  <c r="C1145" i="1"/>
  <c r="D1144" i="1"/>
  <c r="H1144" i="1" s="1"/>
  <c r="C1144" i="1"/>
  <c r="D1143" i="1"/>
  <c r="H1143" i="1" s="1"/>
  <c r="C1143" i="1"/>
  <c r="D1142" i="1"/>
  <c r="G1142" i="1" s="1"/>
  <c r="C1142" i="1"/>
  <c r="D1141" i="1"/>
  <c r="H1141" i="1" s="1"/>
  <c r="C1141" i="1"/>
  <c r="C1140" i="1"/>
  <c r="D1139" i="1"/>
  <c r="H1139" i="1" s="1"/>
  <c r="C1139" i="1"/>
  <c r="H1138" i="1"/>
  <c r="D1138" i="1"/>
  <c r="G1138" i="1" s="1"/>
  <c r="C1138" i="1"/>
  <c r="D1137" i="1"/>
  <c r="G1137" i="1" s="1"/>
  <c r="C1137" i="1"/>
  <c r="H1136" i="1"/>
  <c r="G1136" i="1"/>
  <c r="D1136" i="1"/>
  <c r="C1136" i="1"/>
  <c r="D1135" i="1"/>
  <c r="H1135" i="1" s="1"/>
  <c r="C1135" i="1"/>
  <c r="D1134" i="1"/>
  <c r="G1134" i="1" s="1"/>
  <c r="C1134" i="1"/>
  <c r="D1133" i="1"/>
  <c r="G1133" i="1" s="1"/>
  <c r="C1133" i="1"/>
  <c r="D1132" i="1"/>
  <c r="G1132" i="1" s="1"/>
  <c r="C1132" i="1"/>
  <c r="D1131" i="1"/>
  <c r="G1131" i="1" s="1"/>
  <c r="C1131" i="1"/>
  <c r="D1130" i="1"/>
  <c r="H1130" i="1" s="1"/>
  <c r="C1130" i="1"/>
  <c r="H1129" i="1"/>
  <c r="D1129" i="1"/>
  <c r="G1129" i="1" s="1"/>
  <c r="C1129" i="1"/>
  <c r="D1128" i="1"/>
  <c r="G1128" i="1" s="1"/>
  <c r="C1128" i="1"/>
  <c r="D1127" i="1"/>
  <c r="H1127" i="1" s="1"/>
  <c r="C1127" i="1"/>
  <c r="D1126" i="1"/>
  <c r="H1126" i="1" s="1"/>
  <c r="C1126" i="1"/>
  <c r="C1125" i="1"/>
  <c r="C1124" i="1"/>
  <c r="D1123" i="1"/>
  <c r="H1123" i="1" s="1"/>
  <c r="C1123" i="1"/>
  <c r="D1122" i="1"/>
  <c r="H1122" i="1" s="1"/>
  <c r="C1122" i="1"/>
  <c r="H1121" i="1"/>
  <c r="D1121" i="1"/>
  <c r="G1121" i="1" s="1"/>
  <c r="C1121" i="1"/>
  <c r="D1120" i="1"/>
  <c r="H1120" i="1" s="1"/>
  <c r="C1120" i="1"/>
  <c r="H1119" i="1"/>
  <c r="G1119" i="1"/>
  <c r="D1119" i="1"/>
  <c r="C1119" i="1"/>
  <c r="H1118" i="1"/>
  <c r="G1118" i="1"/>
  <c r="D1118" i="1"/>
  <c r="C1118" i="1"/>
  <c r="D1117" i="1"/>
  <c r="H1117" i="1" s="1"/>
  <c r="C1117" i="1"/>
  <c r="G1116" i="1"/>
  <c r="D1116" i="1"/>
  <c r="H1116" i="1" s="1"/>
  <c r="C1116" i="1"/>
  <c r="H1115" i="1"/>
  <c r="G1115" i="1"/>
  <c r="D1115" i="1"/>
  <c r="C1115" i="1"/>
  <c r="D1114" i="1"/>
  <c r="H1114" i="1" s="1"/>
  <c r="C1114" i="1"/>
  <c r="H1113" i="1"/>
  <c r="G1113" i="1"/>
  <c r="D1113" i="1"/>
  <c r="C1113" i="1"/>
  <c r="D1112" i="1"/>
  <c r="G1112" i="1" s="1"/>
  <c r="C1112" i="1"/>
  <c r="H1111" i="1"/>
  <c r="G1111" i="1"/>
  <c r="D1111" i="1"/>
  <c r="C1111" i="1"/>
  <c r="D1110" i="1"/>
  <c r="H1110" i="1" s="1"/>
  <c r="C1110" i="1"/>
  <c r="H1109" i="1"/>
  <c r="G1109" i="1"/>
  <c r="D1109" i="1"/>
  <c r="C1109" i="1"/>
  <c r="H1108" i="1"/>
  <c r="D1108" i="1"/>
  <c r="G1108" i="1" s="1"/>
  <c r="C1108" i="1"/>
  <c r="H1107" i="1"/>
  <c r="G1107" i="1"/>
  <c r="D1107" i="1"/>
  <c r="C1107" i="1"/>
  <c r="H1106" i="1"/>
  <c r="G1106" i="1"/>
  <c r="D1106" i="1"/>
  <c r="C1106" i="1"/>
  <c r="D1105" i="1"/>
  <c r="H1105" i="1" s="1"/>
  <c r="C1105" i="1"/>
  <c r="H1104" i="1"/>
  <c r="G1104" i="1"/>
  <c r="D1104" i="1"/>
  <c r="C1104" i="1"/>
  <c r="H1103" i="1"/>
  <c r="G1103" i="1"/>
  <c r="D1103" i="1"/>
  <c r="C1103" i="1"/>
  <c r="D1102" i="1"/>
  <c r="H1102" i="1" s="1"/>
  <c r="C1102" i="1"/>
  <c r="D1101" i="1"/>
  <c r="H1101" i="1" s="1"/>
  <c r="C1101" i="1"/>
  <c r="H1100" i="1"/>
  <c r="G1100" i="1"/>
  <c r="D1100" i="1"/>
  <c r="C1100" i="1"/>
  <c r="H1099" i="1"/>
  <c r="G1099" i="1"/>
  <c r="D1099" i="1"/>
  <c r="C1099" i="1"/>
  <c r="D1098" i="1"/>
  <c r="H1098" i="1" s="1"/>
  <c r="C1098" i="1"/>
  <c r="H1097" i="1"/>
  <c r="G1097" i="1"/>
  <c r="D1097" i="1"/>
  <c r="C1097" i="1"/>
  <c r="D1096" i="1"/>
  <c r="H1096" i="1" s="1"/>
  <c r="C1096" i="1"/>
  <c r="D1095" i="1"/>
  <c r="H1095" i="1" s="1"/>
  <c r="C1095" i="1"/>
  <c r="C1094" i="1"/>
  <c r="C1093" i="1"/>
  <c r="D1092" i="1"/>
  <c r="G1092" i="1" s="1"/>
  <c r="C1092" i="1"/>
  <c r="H1091" i="1"/>
  <c r="D1091" i="1"/>
  <c r="G1091" i="1" s="1"/>
  <c r="C1091" i="1"/>
  <c r="H1090" i="1"/>
  <c r="G1090" i="1"/>
  <c r="D1090" i="1"/>
  <c r="C1090" i="1"/>
  <c r="H1089" i="1"/>
  <c r="D1089" i="1"/>
  <c r="G1089" i="1" s="1"/>
  <c r="C1089" i="1"/>
  <c r="D1088" i="1"/>
  <c r="H1088" i="1" s="1"/>
  <c r="C1088" i="1"/>
  <c r="D1087" i="1"/>
  <c r="G1087" i="1" s="1"/>
  <c r="C1087" i="1"/>
  <c r="H1086" i="1"/>
  <c r="D1086" i="1"/>
  <c r="G1086" i="1" s="1"/>
  <c r="C1086" i="1"/>
  <c r="H1085" i="1"/>
  <c r="D1085" i="1"/>
  <c r="G1085" i="1" s="1"/>
  <c r="C1085" i="1"/>
  <c r="H1084" i="1"/>
  <c r="D1084" i="1"/>
  <c r="G1084" i="1" s="1"/>
  <c r="C1084" i="1"/>
  <c r="D1083" i="1"/>
  <c r="G1083" i="1" s="1"/>
  <c r="C1083" i="1"/>
  <c r="D1082" i="1"/>
  <c r="G1082" i="1" s="1"/>
  <c r="C1082" i="1"/>
  <c r="D1081" i="1"/>
  <c r="G1081" i="1" s="1"/>
  <c r="C1081" i="1"/>
  <c r="D1080" i="1"/>
  <c r="G1080" i="1" s="1"/>
  <c r="C1080" i="1"/>
  <c r="D1079" i="1"/>
  <c r="H1079" i="1" s="1"/>
  <c r="C1079" i="1"/>
  <c r="H1078" i="1"/>
  <c r="D1078" i="1"/>
  <c r="G1078" i="1" s="1"/>
  <c r="C1078" i="1"/>
  <c r="D1077" i="1"/>
  <c r="H1077" i="1" s="1"/>
  <c r="C1077" i="1"/>
  <c r="C1076" i="1"/>
  <c r="H1073" i="1"/>
  <c r="G1073" i="1"/>
  <c r="D1073" i="1"/>
  <c r="C1073" i="1"/>
  <c r="D1072" i="1"/>
  <c r="G1072" i="1" s="1"/>
  <c r="C1072" i="1"/>
  <c r="D1071" i="1"/>
  <c r="G1071" i="1" s="1"/>
  <c r="C1071" i="1"/>
  <c r="H1070" i="1"/>
  <c r="G1070" i="1"/>
  <c r="D1070" i="1"/>
  <c r="C1070" i="1"/>
  <c r="H1069" i="1"/>
  <c r="G1069" i="1"/>
  <c r="D1069" i="1"/>
  <c r="C1069" i="1"/>
  <c r="D1068" i="1"/>
  <c r="C1068" i="1"/>
  <c r="H1067" i="1"/>
  <c r="D1067" i="1"/>
  <c r="G1067" i="1" s="1"/>
  <c r="C1067" i="1"/>
  <c r="D1066" i="1"/>
  <c r="G1066" i="1" s="1"/>
  <c r="C1066" i="1"/>
  <c r="H1065" i="1"/>
  <c r="D1065" i="1"/>
  <c r="G1065" i="1" s="1"/>
  <c r="C1065" i="1"/>
  <c r="H1064" i="1"/>
  <c r="D1064" i="1"/>
  <c r="G1064" i="1" s="1"/>
  <c r="C1064" i="1"/>
  <c r="D1063" i="1"/>
  <c r="G1063" i="1" s="1"/>
  <c r="C1063" i="1"/>
  <c r="D1062" i="1"/>
  <c r="H1062" i="1" s="1"/>
  <c r="C1062" i="1"/>
  <c r="C1061" i="1"/>
  <c r="D1060" i="1"/>
  <c r="H1060" i="1" s="1"/>
  <c r="C1060" i="1"/>
  <c r="D1059" i="1"/>
  <c r="H1059" i="1" s="1"/>
  <c r="C1059" i="1"/>
  <c r="H1058" i="1"/>
  <c r="G1058" i="1"/>
  <c r="D1058" i="1"/>
  <c r="C1058" i="1"/>
  <c r="C1057" i="1"/>
  <c r="D1056" i="1"/>
  <c r="G1056" i="1" s="1"/>
  <c r="C1056" i="1"/>
  <c r="H1055" i="1"/>
  <c r="D1055" i="1"/>
  <c r="G1055" i="1" s="1"/>
  <c r="C1055" i="1"/>
  <c r="D1054" i="1"/>
  <c r="H1054" i="1" s="1"/>
  <c r="C1054" i="1"/>
  <c r="H1053" i="1"/>
  <c r="D1053" i="1"/>
  <c r="G1053" i="1" s="1"/>
  <c r="C1053" i="1"/>
  <c r="H1052" i="1"/>
  <c r="D1052" i="1"/>
  <c r="G1052" i="1" s="1"/>
  <c r="C1052" i="1"/>
  <c r="D1051" i="1"/>
  <c r="G1051" i="1" s="1"/>
  <c r="C1051" i="1"/>
  <c r="C1050" i="1"/>
  <c r="H1049" i="1"/>
  <c r="D1049" i="1"/>
  <c r="G1049" i="1" s="1"/>
  <c r="C1049" i="1"/>
  <c r="H1048" i="1"/>
  <c r="D1048" i="1"/>
  <c r="G1048" i="1" s="1"/>
  <c r="C1048" i="1"/>
  <c r="H1047" i="1"/>
  <c r="D1047" i="1"/>
  <c r="G1047" i="1" s="1"/>
  <c r="C1047" i="1"/>
  <c r="D1046" i="1"/>
  <c r="G1046" i="1" s="1"/>
  <c r="C1046" i="1"/>
  <c r="D1045" i="1"/>
  <c r="G1045" i="1" s="1"/>
  <c r="C1045" i="1"/>
  <c r="D1044" i="1"/>
  <c r="G1044" i="1" s="1"/>
  <c r="C1044" i="1"/>
  <c r="H1043" i="1"/>
  <c r="D1043" i="1"/>
  <c r="G1043" i="1" s="1"/>
  <c r="C1043" i="1"/>
  <c r="D1042" i="1"/>
  <c r="G1042" i="1" s="1"/>
  <c r="C1042" i="1"/>
  <c r="D1041" i="1"/>
  <c r="H1041" i="1" s="1"/>
  <c r="C1041" i="1"/>
  <c r="D1040" i="1"/>
  <c r="G1040" i="1" s="1"/>
  <c r="C1040" i="1"/>
  <c r="D1039" i="1"/>
  <c r="H1039" i="1" s="1"/>
  <c r="C1039" i="1"/>
  <c r="D1038" i="1"/>
  <c r="G1038" i="1" s="1"/>
  <c r="C1038" i="1"/>
  <c r="H1037" i="1"/>
  <c r="D1037" i="1"/>
  <c r="G1037" i="1" s="1"/>
  <c r="C1037" i="1"/>
  <c r="D1036" i="1"/>
  <c r="G1036" i="1" s="1"/>
  <c r="C1036" i="1"/>
  <c r="H1035" i="1"/>
  <c r="D1035" i="1"/>
  <c r="G1035" i="1" s="1"/>
  <c r="C1035" i="1"/>
  <c r="C1034" i="1"/>
  <c r="H1033" i="1"/>
  <c r="D1033" i="1"/>
  <c r="G1033" i="1" s="1"/>
  <c r="C1033" i="1"/>
  <c r="D1032" i="1"/>
  <c r="G1032" i="1" s="1"/>
  <c r="C1032" i="1"/>
  <c r="H1031" i="1"/>
  <c r="G1031" i="1"/>
  <c r="D1031" i="1"/>
  <c r="C1031" i="1"/>
  <c r="D1030" i="1"/>
  <c r="H1030" i="1" s="1"/>
  <c r="C1030" i="1"/>
  <c r="D1029" i="1"/>
  <c r="H1029" i="1" s="1"/>
  <c r="C1029" i="1"/>
  <c r="H1028" i="1"/>
  <c r="D1028" i="1"/>
  <c r="G1028" i="1" s="1"/>
  <c r="C1028" i="1"/>
  <c r="H1027" i="1"/>
  <c r="D1027" i="1"/>
  <c r="G1027" i="1" s="1"/>
  <c r="C1027" i="1"/>
  <c r="H1026" i="1"/>
  <c r="D1026" i="1"/>
  <c r="G1026" i="1" s="1"/>
  <c r="C1026" i="1"/>
  <c r="H1025" i="1"/>
  <c r="G1025" i="1"/>
  <c r="D1025" i="1"/>
  <c r="C1025" i="1"/>
  <c r="C1024" i="1"/>
  <c r="D1023" i="1"/>
  <c r="H1023" i="1" s="1"/>
  <c r="C1023" i="1"/>
  <c r="H1022" i="1"/>
  <c r="G1022" i="1"/>
  <c r="D1022" i="1"/>
  <c r="C1022" i="1"/>
  <c r="D1021" i="1"/>
  <c r="G1021" i="1" s="1"/>
  <c r="C1021" i="1"/>
  <c r="D1020" i="1"/>
  <c r="H1020" i="1" s="1"/>
  <c r="C1020" i="1"/>
  <c r="D1019" i="1"/>
  <c r="H1019" i="1" s="1"/>
  <c r="C1019" i="1"/>
  <c r="C1018" i="1"/>
  <c r="D1016" i="1"/>
  <c r="H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D778" i="1"/>
  <c r="H778" i="1" s="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D736" i="1"/>
  <c r="H736" i="1" s="1"/>
  <c r="C736" i="1"/>
  <c r="H735" i="1"/>
  <c r="G735" i="1"/>
  <c r="D735" i="1"/>
  <c r="C735" i="1"/>
  <c r="D734" i="1"/>
  <c r="H734" i="1" s="1"/>
  <c r="C734" i="1"/>
  <c r="D733" i="1"/>
  <c r="H733" i="1" s="1"/>
  <c r="C733" i="1"/>
  <c r="H732" i="1"/>
  <c r="G732" i="1"/>
  <c r="D732" i="1"/>
  <c r="C732" i="1"/>
  <c r="G731" i="1"/>
  <c r="D731" i="1"/>
  <c r="H731" i="1" s="1"/>
  <c r="C731" i="1"/>
  <c r="H730" i="1"/>
  <c r="G730" i="1"/>
  <c r="D730" i="1"/>
  <c r="C730" i="1"/>
  <c r="D729" i="1"/>
  <c r="H729" i="1" s="1"/>
  <c r="C729" i="1"/>
  <c r="D728" i="1"/>
  <c r="H728" i="1" s="1"/>
  <c r="C728" i="1"/>
  <c r="H727" i="1"/>
  <c r="G727" i="1"/>
  <c r="D727" i="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D718" i="1"/>
  <c r="G718" i="1" s="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H655" i="1"/>
  <c r="G655" i="1"/>
  <c r="D655" i="1"/>
  <c r="C655" i="1"/>
  <c r="D654" i="1"/>
  <c r="H654" i="1" s="1"/>
  <c r="C654" i="1"/>
  <c r="D653" i="1"/>
  <c r="H653" i="1" s="1"/>
  <c r="C653" i="1"/>
  <c r="H652" i="1"/>
  <c r="G652" i="1"/>
  <c r="D652" i="1"/>
  <c r="C652" i="1"/>
  <c r="G651" i="1"/>
  <c r="D651" i="1"/>
  <c r="H651" i="1" s="1"/>
  <c r="C651" i="1"/>
  <c r="D650" i="1"/>
  <c r="H650" i="1" s="1"/>
  <c r="C650" i="1"/>
  <c r="C649" i="1"/>
  <c r="H648" i="1"/>
  <c r="D648" i="1"/>
  <c r="G648" i="1" s="1"/>
  <c r="C648" i="1"/>
  <c r="D647" i="1"/>
  <c r="H647" i="1" s="1"/>
  <c r="C647" i="1"/>
  <c r="G646" i="1"/>
  <c r="D646" i="1"/>
  <c r="H646" i="1" s="1"/>
  <c r="C646" i="1"/>
  <c r="D645" i="1"/>
  <c r="G645" i="1" s="1"/>
  <c r="C645" i="1"/>
  <c r="C642" i="1"/>
  <c r="C641"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C421" i="1"/>
  <c r="D416" i="1"/>
  <c r="H416" i="1" s="1"/>
  <c r="C416"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H378" i="1"/>
  <c r="G378" i="1"/>
  <c r="D378" i="1"/>
  <c r="C378" i="1"/>
  <c r="D377" i="1"/>
  <c r="G377" i="1" s="1"/>
  <c r="C377" i="1"/>
  <c r="H376" i="1"/>
  <c r="G376" i="1"/>
  <c r="D376" i="1"/>
  <c r="C376" i="1"/>
  <c r="D375" i="1"/>
  <c r="H375" i="1" s="1"/>
  <c r="C375" i="1"/>
  <c r="D374" i="1"/>
  <c r="G374" i="1" s="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D302" i="1"/>
  <c r="G302" i="1" s="1"/>
  <c r="C302" i="1"/>
  <c r="D301" i="1"/>
  <c r="G301" i="1" s="1"/>
  <c r="C301" i="1"/>
  <c r="D300" i="1"/>
  <c r="G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H272" i="1"/>
  <c r="G272" i="1"/>
  <c r="D272" i="1"/>
  <c r="C272" i="1"/>
  <c r="H271" i="1"/>
  <c r="G271" i="1"/>
  <c r="D271" i="1"/>
  <c r="C271" i="1"/>
  <c r="D270" i="1"/>
  <c r="H270" i="1" s="1"/>
  <c r="C270" i="1"/>
  <c r="H268" i="1"/>
  <c r="G268" i="1"/>
  <c r="D268" i="1"/>
  <c r="C268" i="1"/>
  <c r="D267" i="1"/>
  <c r="H267" i="1" s="1"/>
  <c r="C267" i="1"/>
  <c r="D266" i="1"/>
  <c r="G266" i="1" s="1"/>
  <c r="C266" i="1"/>
  <c r="C265" i="1"/>
  <c r="H264" i="1"/>
  <c r="G264" i="1"/>
  <c r="D264" i="1"/>
  <c r="C264" i="1"/>
  <c r="H263" i="1"/>
  <c r="G263" i="1"/>
  <c r="D263" i="1"/>
  <c r="C263" i="1"/>
  <c r="H262" i="1"/>
  <c r="G262" i="1"/>
  <c r="D262" i="1"/>
  <c r="C262" i="1"/>
  <c r="H261" i="1"/>
  <c r="G261" i="1"/>
  <c r="D261" i="1"/>
  <c r="C261" i="1"/>
  <c r="H260" i="1"/>
  <c r="G260" i="1"/>
  <c r="D260" i="1"/>
  <c r="C260" i="1"/>
  <c r="D259" i="1"/>
  <c r="H257" i="1"/>
  <c r="G257" i="1"/>
  <c r="D257" i="1"/>
  <c r="C257" i="1"/>
  <c r="H256" i="1"/>
  <c r="G256" i="1"/>
  <c r="D256" i="1"/>
  <c r="C256" i="1"/>
  <c r="D255" i="1"/>
  <c r="H255" i="1" s="1"/>
  <c r="C255" i="1"/>
  <c r="H254" i="1"/>
  <c r="D254" i="1"/>
  <c r="G254" i="1" s="1"/>
  <c r="C254" i="1"/>
  <c r="D253" i="1"/>
  <c r="G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D215" i="1"/>
  <c r="G215" i="1" s="1"/>
  <c r="C215" i="1"/>
  <c r="D214" i="1"/>
  <c r="H214" i="1" s="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D196" i="1"/>
  <c r="G196" i="1" s="1"/>
  <c r="C196" i="1"/>
  <c r="D195" i="1"/>
  <c r="H195" i="1" s="1"/>
  <c r="C195" i="1"/>
  <c r="H194" i="1"/>
  <c r="D194" i="1"/>
  <c r="G194" i="1" s="1"/>
  <c r="C194" i="1"/>
  <c r="H193" i="1"/>
  <c r="G193" i="1"/>
  <c r="D193" i="1"/>
  <c r="C193" i="1"/>
  <c r="D192" i="1"/>
  <c r="G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G180" i="1"/>
  <c r="D180" i="1"/>
  <c r="C180" i="1"/>
  <c r="H179" i="1"/>
  <c r="G179" i="1"/>
  <c r="D179" i="1"/>
  <c r="C179" i="1"/>
  <c r="H178" i="1"/>
  <c r="G178" i="1"/>
  <c r="D178" i="1"/>
  <c r="C178" i="1"/>
  <c r="H177" i="1"/>
  <c r="D177" i="1"/>
  <c r="G177" i="1" s="1"/>
  <c r="C177" i="1"/>
  <c r="H176" i="1"/>
  <c r="G176" i="1"/>
  <c r="D176" i="1"/>
  <c r="C176" i="1"/>
  <c r="H175" i="1"/>
  <c r="G175" i="1"/>
  <c r="D175" i="1"/>
  <c r="C175" i="1"/>
  <c r="C174" i="1"/>
  <c r="D173" i="1"/>
  <c r="H173" i="1" s="1"/>
  <c r="C173" i="1"/>
  <c r="H172" i="1"/>
  <c r="G172" i="1"/>
  <c r="D172" i="1"/>
  <c r="C172" i="1"/>
  <c r="D171" i="1"/>
  <c r="H171" i="1" s="1"/>
  <c r="C171" i="1"/>
  <c r="H170" i="1"/>
  <c r="G170" i="1"/>
  <c r="D170" i="1"/>
  <c r="C170" i="1"/>
  <c r="H169" i="1"/>
  <c r="G169" i="1"/>
  <c r="D169" i="1"/>
  <c r="C169" i="1"/>
  <c r="D168" i="1"/>
  <c r="H168" i="1" s="1"/>
  <c r="C168" i="1"/>
  <c r="D167" i="1"/>
  <c r="H167" i="1" s="1"/>
  <c r="C167" i="1"/>
  <c r="C166" i="1"/>
  <c r="D165" i="1"/>
  <c r="H165" i="1" s="1"/>
  <c r="C165" i="1"/>
  <c r="D164" i="1"/>
  <c r="G164" i="1" s="1"/>
  <c r="C164" i="1"/>
  <c r="D163" i="1"/>
  <c r="H163" i="1" s="1"/>
  <c r="C163" i="1"/>
  <c r="D162" i="1"/>
  <c r="H162" i="1" s="1"/>
  <c r="C162" i="1"/>
  <c r="D161" i="1"/>
  <c r="G161" i="1" s="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D134" i="1"/>
  <c r="G134" i="1" s="1"/>
  <c r="C134" i="1"/>
  <c r="H133" i="1"/>
  <c r="G133" i="1"/>
  <c r="D133" i="1"/>
  <c r="C133" i="1"/>
  <c r="D132" i="1"/>
  <c r="H132" i="1" s="1"/>
  <c r="C132" i="1"/>
  <c r="C131" i="1"/>
  <c r="D130" i="1"/>
  <c r="H130" i="1" s="1"/>
  <c r="C130" i="1"/>
  <c r="H129" i="1"/>
  <c r="G129" i="1"/>
  <c r="D129" i="1"/>
  <c r="C129" i="1"/>
  <c r="H128" i="1"/>
  <c r="G128" i="1"/>
  <c r="D128" i="1"/>
  <c r="C128" i="1"/>
  <c r="H127" i="1"/>
  <c r="G127" i="1"/>
  <c r="D127" i="1"/>
  <c r="C127" i="1"/>
  <c r="H126" i="1"/>
  <c r="G126" i="1"/>
  <c r="D126" i="1"/>
  <c r="C126" i="1"/>
  <c r="D125" i="1"/>
  <c r="H124" i="1"/>
  <c r="G124" i="1"/>
  <c r="D124" i="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D115" i="1"/>
  <c r="H115" i="1" s="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86" i="1" l="1"/>
  <c r="G1287" i="1"/>
  <c r="D1281" i="1"/>
  <c r="H1281" i="1" s="1"/>
  <c r="E307" i="9"/>
  <c r="E36" i="9"/>
  <c r="B36" i="9" s="1"/>
  <c r="E327" i="9"/>
  <c r="B327" i="9" s="1"/>
  <c r="E312" i="9"/>
  <c r="B312" i="9" s="1"/>
  <c r="E311" i="9"/>
  <c r="B311" i="9" s="1"/>
  <c r="J1546" i="1"/>
  <c r="H1546" i="1"/>
  <c r="I1546" i="1" s="1"/>
  <c r="J1561" i="1"/>
  <c r="H1565" i="1"/>
  <c r="I1565" i="1" s="1"/>
  <c r="J1565" i="1"/>
  <c r="J1567" i="1"/>
  <c r="E38" i="7"/>
  <c r="D1571" i="1" s="1"/>
  <c r="H1576" i="1"/>
  <c r="I35" i="3"/>
  <c r="I36" i="3"/>
  <c r="J1581" i="1"/>
  <c r="D1577" i="1"/>
  <c r="H1581" i="1"/>
  <c r="G1580" i="1"/>
  <c r="H1580" i="1"/>
  <c r="H35" i="3"/>
  <c r="C1577" i="1"/>
  <c r="G1579" i="1"/>
  <c r="I1579" i="1" s="1"/>
  <c r="H36" i="3"/>
  <c r="J1576" i="1"/>
  <c r="G1572" i="1"/>
  <c r="I1574" i="1"/>
  <c r="H1571" i="1"/>
  <c r="G1571" i="1"/>
  <c r="G1573" i="1"/>
  <c r="G1570" i="1"/>
  <c r="I1570" i="1" s="1"/>
  <c r="G1569" i="1"/>
  <c r="H1569" i="1"/>
  <c r="I1569" i="1" s="1"/>
  <c r="G1567" i="1"/>
  <c r="H1567" i="1"/>
  <c r="H1566" i="1"/>
  <c r="G1563" i="1"/>
  <c r="G1564" i="1"/>
  <c r="H1564" i="1"/>
  <c r="G1562" i="1"/>
  <c r="H1561" i="1"/>
  <c r="C1555" i="1"/>
  <c r="J1557" i="1"/>
  <c r="G1554" i="1"/>
  <c r="H1554" i="1"/>
  <c r="H1553" i="1"/>
  <c r="G1552" i="1"/>
  <c r="I1552" i="1" s="1"/>
  <c r="G1550" i="1"/>
  <c r="H1550" i="1"/>
  <c r="G1548" i="1"/>
  <c r="I1548" i="1" s="1"/>
  <c r="J1548" i="1"/>
  <c r="H1547" i="1"/>
  <c r="H1544" i="1"/>
  <c r="J1544" i="1"/>
  <c r="G1544" i="1"/>
  <c r="I1544" i="1" s="1"/>
  <c r="H1542" i="1"/>
  <c r="J1542" i="1"/>
  <c r="E6" i="7"/>
  <c r="D1539" i="1" s="1"/>
  <c r="J1541" i="1"/>
  <c r="H1540" i="1"/>
  <c r="G1540" i="1"/>
  <c r="D6" i="7"/>
  <c r="G1541" i="1"/>
  <c r="H1541" i="1"/>
  <c r="G1520" i="1"/>
  <c r="H1518" i="1"/>
  <c r="G1517" i="1"/>
  <c r="G1516" i="1"/>
  <c r="E114" i="6"/>
  <c r="F114" i="6" s="1"/>
  <c r="H1522" i="1"/>
  <c r="E322" i="9"/>
  <c r="B322" i="9" s="1"/>
  <c r="E324" i="9"/>
  <c r="B324" i="9" s="1"/>
  <c r="H1684" i="1"/>
  <c r="H1681" i="1"/>
  <c r="G1681" i="1"/>
  <c r="G1683" i="1"/>
  <c r="I41" i="3"/>
  <c r="G1620" i="1"/>
  <c r="H1618" i="1"/>
  <c r="H1615" i="1"/>
  <c r="G1613" i="1"/>
  <c r="H1610" i="1"/>
  <c r="H1608" i="1"/>
  <c r="H1606" i="1"/>
  <c r="G1605" i="1"/>
  <c r="H1595" i="1"/>
  <c r="H1590" i="1"/>
  <c r="G1592" i="1"/>
  <c r="D6" i="8"/>
  <c r="C1583" i="1" s="1"/>
  <c r="G1583" i="1" s="1"/>
  <c r="H1586" i="1"/>
  <c r="H1383" i="1"/>
  <c r="G1347" i="1"/>
  <c r="E37" i="9"/>
  <c r="B37" i="9" s="1"/>
  <c r="E320" i="9"/>
  <c r="B320" i="9" s="1"/>
  <c r="H1203" i="1"/>
  <c r="G1342" i="1"/>
  <c r="G1205" i="1"/>
  <c r="G1204" i="1"/>
  <c r="D1201" i="1"/>
  <c r="H1201" i="1"/>
  <c r="G1201" i="1"/>
  <c r="G1202" i="1"/>
  <c r="H1390" i="1"/>
  <c r="G1390" i="1"/>
  <c r="E335" i="9"/>
  <c r="B335" i="9" s="1"/>
  <c r="G1389" i="1"/>
  <c r="H1387" i="1"/>
  <c r="G1386" i="1"/>
  <c r="H1385" i="1"/>
  <c r="G1385" i="1"/>
  <c r="G1384" i="1"/>
  <c r="G1383" i="1"/>
  <c r="G1291" i="1"/>
  <c r="E303" i="9"/>
  <c r="B303" i="9" s="1"/>
  <c r="H1239" i="1"/>
  <c r="G1238" i="1"/>
  <c r="G1233" i="1"/>
  <c r="G1232" i="1"/>
  <c r="G1230" i="1"/>
  <c r="G1229" i="1"/>
  <c r="G1228" i="1"/>
  <c r="G1226" i="1"/>
  <c r="H1224" i="1"/>
  <c r="G1224" i="1"/>
  <c r="H1222" i="1"/>
  <c r="G1221" i="1"/>
  <c r="H1219" i="1"/>
  <c r="G1218" i="1"/>
  <c r="H1215" i="1"/>
  <c r="G1215" i="1"/>
  <c r="G1216" i="1"/>
  <c r="E203" i="5"/>
  <c r="H338" i="9" s="1"/>
  <c r="H1214" i="1"/>
  <c r="G1212" i="1"/>
  <c r="H1211" i="1"/>
  <c r="H1210" i="1"/>
  <c r="H1208" i="1"/>
  <c r="G1249" i="1"/>
  <c r="G1248" i="1"/>
  <c r="H1245" i="1"/>
  <c r="G1243" i="1"/>
  <c r="G1281" i="1"/>
  <c r="G1282" i="1"/>
  <c r="G1278" i="1"/>
  <c r="H1293" i="1"/>
  <c r="H1307" i="1"/>
  <c r="H1310" i="1"/>
  <c r="B333" i="9"/>
  <c r="E332" i="9"/>
  <c r="B332" i="9" s="1"/>
  <c r="G1365" i="1"/>
  <c r="G1363" i="1"/>
  <c r="E329" i="9"/>
  <c r="B329" i="9" s="1"/>
  <c r="H1360" i="1"/>
  <c r="G1359" i="1"/>
  <c r="E326" i="9"/>
  <c r="B326" i="9" s="1"/>
  <c r="G1357" i="1"/>
  <c r="G1356" i="1"/>
  <c r="G1350" i="1"/>
  <c r="H1348" i="1"/>
  <c r="G1337" i="1"/>
  <c r="G1336" i="1"/>
  <c r="G1333" i="1"/>
  <c r="G1329" i="1"/>
  <c r="G1328" i="1"/>
  <c r="G1327" i="1"/>
  <c r="G1345" i="1"/>
  <c r="H1342" i="1"/>
  <c r="G1340" i="1"/>
  <c r="H1339" i="1"/>
  <c r="G1316" i="1"/>
  <c r="G1313" i="1"/>
  <c r="H1312" i="1"/>
  <c r="G1310" i="1"/>
  <c r="H1309" i="1"/>
  <c r="G1307" i="1"/>
  <c r="G1306" i="1"/>
  <c r="G1303" i="1"/>
  <c r="G1300" i="1"/>
  <c r="G1301" i="1"/>
  <c r="G1293" i="1"/>
  <c r="H1278" i="1"/>
  <c r="H1282" i="1"/>
  <c r="G1267" i="1"/>
  <c r="H1264" i="1"/>
  <c r="G1264" i="1"/>
  <c r="H1266" i="1"/>
  <c r="G1260" i="1"/>
  <c r="H1261" i="1"/>
  <c r="H1256" i="1"/>
  <c r="G1254" i="1"/>
  <c r="G1252" i="1"/>
  <c r="H1253" i="1"/>
  <c r="G1251" i="1"/>
  <c r="E340" i="9"/>
  <c r="B340" i="9" s="1"/>
  <c r="E319" i="9"/>
  <c r="B319" i="9" s="1"/>
  <c r="G1199" i="1"/>
  <c r="G1188" i="1"/>
  <c r="H1187" i="1"/>
  <c r="F181" i="5"/>
  <c r="H1185" i="1"/>
  <c r="G1183" i="1"/>
  <c r="G1179" i="1"/>
  <c r="D1176" i="1"/>
  <c r="G1176" i="1" s="1"/>
  <c r="H1176" i="1"/>
  <c r="G1177" i="1"/>
  <c r="H1174" i="1"/>
  <c r="H1173" i="1"/>
  <c r="H1170" i="1"/>
  <c r="H1171" i="1"/>
  <c r="H1168" i="1"/>
  <c r="G1167" i="1"/>
  <c r="G1165" i="1"/>
  <c r="G1164" i="1"/>
  <c r="H1162" i="1"/>
  <c r="G1161" i="1"/>
  <c r="G1159" i="1"/>
  <c r="G1158" i="1"/>
  <c r="G1155" i="1"/>
  <c r="G1156" i="1"/>
  <c r="G1154" i="1"/>
  <c r="G1153" i="1"/>
  <c r="H1151" i="1"/>
  <c r="G1148" i="1"/>
  <c r="G1149" i="1"/>
  <c r="E135" i="5"/>
  <c r="D1140" i="1" s="1"/>
  <c r="H1146" i="1"/>
  <c r="G1145" i="1"/>
  <c r="G1144" i="1"/>
  <c r="G1143" i="1"/>
  <c r="H1140" i="1"/>
  <c r="G1140" i="1"/>
  <c r="H1142" i="1"/>
  <c r="G1141" i="1"/>
  <c r="G1139" i="1"/>
  <c r="H1137" i="1"/>
  <c r="H1132" i="1"/>
  <c r="G1135" i="1"/>
  <c r="H1134" i="1"/>
  <c r="H1133" i="1"/>
  <c r="H1131" i="1"/>
  <c r="G1130" i="1"/>
  <c r="H1128" i="1"/>
  <c r="G1127" i="1"/>
  <c r="H1124" i="1"/>
  <c r="G1124" i="1"/>
  <c r="G1126" i="1"/>
  <c r="D1125" i="1"/>
  <c r="G1123" i="1"/>
  <c r="G1122" i="1"/>
  <c r="G1120" i="1"/>
  <c r="G1117" i="1"/>
  <c r="H1112" i="1"/>
  <c r="G1114" i="1"/>
  <c r="G1110" i="1"/>
  <c r="G1105" i="1"/>
  <c r="G1102" i="1"/>
  <c r="G1101" i="1"/>
  <c r="G1098" i="1"/>
  <c r="H1094" i="1"/>
  <c r="G1096" i="1"/>
  <c r="G1095" i="1"/>
  <c r="H1092" i="1"/>
  <c r="H1087" i="1"/>
  <c r="G1088" i="1"/>
  <c r="F82" i="5"/>
  <c r="H1081" i="1"/>
  <c r="H1083" i="1"/>
  <c r="H1082" i="1"/>
  <c r="H1080" i="1"/>
  <c r="G1079" i="1"/>
  <c r="D1076" i="1"/>
  <c r="H1076" i="1" s="1"/>
  <c r="G1076" i="1"/>
  <c r="G1077" i="1"/>
  <c r="H1068" i="1"/>
  <c r="H1072" i="1"/>
  <c r="H1071" i="1"/>
  <c r="G1068" i="1"/>
  <c r="H1066" i="1"/>
  <c r="H1063" i="1"/>
  <c r="G1061" i="1"/>
  <c r="H1061" i="1"/>
  <c r="G1062" i="1"/>
  <c r="G1060" i="1"/>
  <c r="H1057" i="1"/>
  <c r="G1059" i="1"/>
  <c r="H1056" i="1"/>
  <c r="G1054" i="1"/>
  <c r="H1050" i="1"/>
  <c r="G1050" i="1"/>
  <c r="H1051" i="1"/>
  <c r="H1046" i="1"/>
  <c r="H1045" i="1"/>
  <c r="H1044" i="1"/>
  <c r="H1042" i="1"/>
  <c r="H1040" i="1"/>
  <c r="F35" i="5"/>
  <c r="G1041" i="1"/>
  <c r="G1039" i="1"/>
  <c r="H1038" i="1"/>
  <c r="H1036" i="1"/>
  <c r="G1034" i="1"/>
  <c r="H1034" i="1"/>
  <c r="H1032" i="1"/>
  <c r="G1030" i="1"/>
  <c r="G1029" i="1"/>
  <c r="H1024" i="1"/>
  <c r="G1024" i="1"/>
  <c r="G1023" i="1"/>
  <c r="H1021" i="1"/>
  <c r="G1020" i="1"/>
  <c r="D1018" i="1"/>
  <c r="G1019" i="1"/>
  <c r="G1016" i="1"/>
  <c r="D1013" i="1"/>
  <c r="H1013" i="1" s="1"/>
  <c r="G1015" i="1"/>
  <c r="G1013" i="1"/>
  <c r="G1014" i="1"/>
  <c r="H636" i="1"/>
  <c r="G848" i="1"/>
  <c r="G778" i="1"/>
  <c r="G737" i="1"/>
  <c r="B244" i="9"/>
  <c r="G736" i="1"/>
  <c r="G734" i="1"/>
  <c r="G733" i="1"/>
  <c r="G729" i="1"/>
  <c r="G728" i="1"/>
  <c r="G726" i="1"/>
  <c r="E48" i="9"/>
  <c r="B48" i="9" s="1"/>
  <c r="G725" i="1"/>
  <c r="H718" i="1"/>
  <c r="G717" i="1"/>
  <c r="G677" i="1"/>
  <c r="G676" i="1"/>
  <c r="E27" i="9"/>
  <c r="B27" i="9" s="1"/>
  <c r="B229" i="9"/>
  <c r="G654" i="1"/>
  <c r="G653" i="1"/>
  <c r="B296" i="9"/>
  <c r="G650" i="1"/>
  <c r="F656" i="4"/>
  <c r="G647" i="1"/>
  <c r="H649" i="1"/>
  <c r="G649" i="1"/>
  <c r="H645" i="1"/>
  <c r="G416" i="1"/>
  <c r="E647" i="4"/>
  <c r="F647" i="4" s="1"/>
  <c r="G415" i="1"/>
  <c r="F236" i="9"/>
  <c r="B236" i="9" s="1"/>
  <c r="G389" i="1"/>
  <c r="D388" i="1"/>
  <c r="G380" i="1"/>
  <c r="H377" i="1"/>
  <c r="H374" i="1"/>
  <c r="G375" i="1"/>
  <c r="D369" i="1"/>
  <c r="E648" i="4"/>
  <c r="D642" i="1" s="1"/>
  <c r="H642" i="1" s="1"/>
  <c r="D421" i="1"/>
  <c r="H421" i="1" s="1"/>
  <c r="G422" i="1"/>
  <c r="H301" i="1"/>
  <c r="H423" i="1"/>
  <c r="G423" i="1"/>
  <c r="F428" i="4"/>
  <c r="H300" i="1"/>
  <c r="G273" i="1"/>
  <c r="G270" i="1"/>
  <c r="H266" i="1"/>
  <c r="G267" i="1"/>
  <c r="D265" i="1"/>
  <c r="G255" i="1"/>
  <c r="E230" i="4"/>
  <c r="D226" i="1" s="1"/>
  <c r="H253" i="1"/>
  <c r="F257" i="4"/>
  <c r="F230" i="4"/>
  <c r="G214" i="1"/>
  <c r="D212" i="1"/>
  <c r="H196" i="1"/>
  <c r="G195" i="1"/>
  <c r="H192" i="1"/>
  <c r="E55" i="9"/>
  <c r="B55" i="9" s="1"/>
  <c r="G190" i="1"/>
  <c r="F241" i="9"/>
  <c r="B241" i="9" s="1"/>
  <c r="G183" i="1"/>
  <c r="G182" i="1"/>
  <c r="G181" i="1"/>
  <c r="E52" i="9"/>
  <c r="B52" i="9" s="1"/>
  <c r="F178" i="4"/>
  <c r="G174" i="1"/>
  <c r="G173" i="1"/>
  <c r="G171" i="1"/>
  <c r="F170" i="4"/>
  <c r="G168" i="1"/>
  <c r="G166" i="1"/>
  <c r="H166" i="1"/>
  <c r="E164" i="4"/>
  <c r="D160" i="1" s="1"/>
  <c r="G167" i="1"/>
  <c r="G165" i="1"/>
  <c r="H164" i="1"/>
  <c r="G163" i="1"/>
  <c r="G162" i="1"/>
  <c r="F165" i="4"/>
  <c r="H161" i="1"/>
  <c r="H156" i="1"/>
  <c r="G156" i="1"/>
  <c r="F160" i="4"/>
  <c r="E153" i="4"/>
  <c r="D149" i="1" s="1"/>
  <c r="H150" i="1"/>
  <c r="G150" i="1"/>
  <c r="G132" i="1"/>
  <c r="D131" i="1"/>
  <c r="G130" i="1"/>
  <c r="G122" i="1"/>
  <c r="G115" i="1"/>
  <c r="H113" i="1"/>
  <c r="D108" i="1"/>
  <c r="E106" i="4"/>
  <c r="E6" i="4" s="1"/>
  <c r="H73" i="1"/>
  <c r="G73" i="1"/>
  <c r="G74" i="1"/>
  <c r="F77" i="4"/>
  <c r="E49" i="4"/>
  <c r="D45" i="1" s="1"/>
  <c r="G65" i="1"/>
  <c r="E34" i="9"/>
  <c r="B34" i="9" s="1"/>
  <c r="H226" i="1"/>
  <c r="G226" i="1"/>
  <c r="D303" i="1"/>
  <c r="F7" i="4"/>
  <c r="C3" i="1"/>
  <c r="H25" i="1"/>
  <c r="G25" i="1"/>
  <c r="H24" i="9"/>
  <c r="G24" i="9"/>
  <c r="C149" i="1"/>
  <c r="F153" i="4"/>
  <c r="F49" i="4"/>
  <c r="C45" i="1"/>
  <c r="G526" i="1"/>
  <c r="H526" i="1"/>
  <c r="C1075" i="1"/>
  <c r="D69" i="5"/>
  <c r="H1439" i="1"/>
  <c r="G1439" i="1"/>
  <c r="G1241" i="1"/>
  <c r="H1241" i="1"/>
  <c r="G125" i="1"/>
  <c r="H125" i="1"/>
  <c r="D227" i="1"/>
  <c r="D566" i="1"/>
  <c r="H1487" i="1"/>
  <c r="H1497" i="1"/>
  <c r="H1523" i="1"/>
  <c r="H1533" i="1"/>
  <c r="J1547" i="1"/>
  <c r="G1549" i="1"/>
  <c r="I1549" i="1" s="1"/>
  <c r="H1551" i="1"/>
  <c r="H1559" i="1"/>
  <c r="I1559" i="1" s="1"/>
  <c r="J1562" i="1"/>
  <c r="H1562" i="1"/>
  <c r="G1577" i="1"/>
  <c r="H1596" i="1"/>
  <c r="G1601" i="1"/>
  <c r="H1611" i="1"/>
  <c r="H1616" i="1"/>
  <c r="H1631" i="1"/>
  <c r="H1655" i="1"/>
  <c r="H1679" i="1"/>
  <c r="F17" i="4"/>
  <c r="F50" i="4"/>
  <c r="F68" i="4"/>
  <c r="D221" i="4"/>
  <c r="E262" i="4"/>
  <c r="D258" i="1" s="1"/>
  <c r="D361" i="4"/>
  <c r="F379" i="4"/>
  <c r="D373" i="4"/>
  <c r="G156" i="9"/>
  <c r="E156" i="9" s="1"/>
  <c r="B156" i="9" s="1"/>
  <c r="F607" i="4"/>
  <c r="H314" i="9"/>
  <c r="E88" i="5"/>
  <c r="D1093" i="1" s="1"/>
  <c r="D35" i="6"/>
  <c r="F50" i="6"/>
  <c r="D1556" i="1"/>
  <c r="G1556" i="1" s="1"/>
  <c r="E22" i="7"/>
  <c r="F8" i="4"/>
  <c r="F154" i="4"/>
  <c r="D164" i="4"/>
  <c r="F309" i="4"/>
  <c r="D308" i="4"/>
  <c r="E373" i="4"/>
  <c r="D368" i="1" s="1"/>
  <c r="D571" i="4"/>
  <c r="F572" i="4"/>
  <c r="D597" i="4"/>
  <c r="F598" i="4"/>
  <c r="E255" i="5"/>
  <c r="F255" i="5" s="1"/>
  <c r="F256" i="5"/>
  <c r="G1514" i="1"/>
  <c r="G1547" i="1"/>
  <c r="G1557" i="1"/>
  <c r="G1597" i="1"/>
  <c r="G1612" i="1"/>
  <c r="G1656" i="1"/>
  <c r="C57" i="1"/>
  <c r="C357" i="1"/>
  <c r="H1488" i="1"/>
  <c r="G1498" i="1"/>
  <c r="H1501" i="1"/>
  <c r="G1511" i="1"/>
  <c r="H1524" i="1"/>
  <c r="G1534" i="1"/>
  <c r="G1545" i="1"/>
  <c r="H1557" i="1"/>
  <c r="J1560" i="1"/>
  <c r="H1560" i="1"/>
  <c r="I1560" i="1" s="1"/>
  <c r="H1572" i="1"/>
  <c r="G1588" i="1"/>
  <c r="G1603" i="1"/>
  <c r="G1623" i="1"/>
  <c r="H1632" i="1"/>
  <c r="G1637" i="1"/>
  <c r="G1647" i="1"/>
  <c r="G1661" i="1"/>
  <c r="G1671" i="1"/>
  <c r="H1680" i="1"/>
  <c r="G1685" i="1"/>
  <c r="D466" i="4"/>
  <c r="F470" i="4"/>
  <c r="H1491" i="1"/>
  <c r="H1527" i="1"/>
  <c r="G1617" i="1"/>
  <c r="H1485" i="1"/>
  <c r="G1495" i="1"/>
  <c r="G1508" i="1"/>
  <c r="H1521" i="1"/>
  <c r="G1531" i="1"/>
  <c r="G1543" i="1"/>
  <c r="H1545" i="1"/>
  <c r="J1570" i="1"/>
  <c r="J1573" i="1"/>
  <c r="H1573" i="1"/>
  <c r="G1593" i="1"/>
  <c r="F29" i="4"/>
  <c r="F129" i="4"/>
  <c r="E273" i="4"/>
  <c r="D269" i="1" s="1"/>
  <c r="D491" i="4"/>
  <c r="F497" i="4"/>
  <c r="B109" i="9"/>
  <c r="H1543" i="1"/>
  <c r="J1575" i="1"/>
  <c r="H1575" i="1"/>
  <c r="I1575" i="1" s="1"/>
  <c r="H1515" i="1"/>
  <c r="J1558" i="1"/>
  <c r="H1558" i="1"/>
  <c r="G1576" i="1"/>
  <c r="I1576" i="1" s="1"/>
  <c r="G1589" i="1"/>
  <c r="G1599" i="1"/>
  <c r="G1604" i="1"/>
  <c r="G1619" i="1"/>
  <c r="G1624" i="1"/>
  <c r="G1648" i="1"/>
  <c r="G1672" i="1"/>
  <c r="D536" i="4"/>
  <c r="F537" i="4"/>
  <c r="C259" i="1"/>
  <c r="G1486" i="1"/>
  <c r="G1499" i="1"/>
  <c r="H1512" i="1"/>
  <c r="G1522" i="1"/>
  <c r="G1535" i="1"/>
  <c r="G1568" i="1"/>
  <c r="H1570" i="1"/>
  <c r="G1609" i="1"/>
  <c r="G1629" i="1"/>
  <c r="G1639" i="1"/>
  <c r="G1653" i="1"/>
  <c r="G1663" i="1"/>
  <c r="G1677" i="1"/>
  <c r="D125" i="4"/>
  <c r="F208" i="4"/>
  <c r="D202" i="4"/>
  <c r="E536" i="4"/>
  <c r="D12" i="5"/>
  <c r="G337" i="9"/>
  <c r="E337" i="9" s="1"/>
  <c r="B337" i="9" s="1"/>
  <c r="F197" i="5"/>
  <c r="D304" i="1"/>
  <c r="D592" i="1"/>
  <c r="H1509" i="1"/>
  <c r="J1553" i="1"/>
  <c r="G1558" i="1"/>
  <c r="G1561" i="1"/>
  <c r="I1561" i="1" s="1"/>
  <c r="G1566" i="1"/>
  <c r="I1566" i="1" s="1"/>
  <c r="H1568" i="1"/>
  <c r="G1581" i="1"/>
  <c r="G1585" i="1"/>
  <c r="E202" i="4"/>
  <c r="D198" i="1" s="1"/>
  <c r="H336" i="9"/>
  <c r="D251" i="5"/>
  <c r="F252" i="5"/>
  <c r="D273" i="4"/>
  <c r="F278" i="4"/>
  <c r="G1490" i="1"/>
  <c r="H1503" i="1"/>
  <c r="G1513" i="1"/>
  <c r="G1526" i="1"/>
  <c r="G1542" i="1"/>
  <c r="I1542" i="1" s="1"/>
  <c r="G1553" i="1"/>
  <c r="I1553" i="1" s="1"/>
  <c r="G1591" i="1"/>
  <c r="D431" i="4"/>
  <c r="F437" i="4"/>
  <c r="D178" i="5"/>
  <c r="C1295" i="1"/>
  <c r="H1500" i="1"/>
  <c r="H1536" i="1"/>
  <c r="G1551" i="1"/>
  <c r="I1551" i="1" s="1"/>
  <c r="H1556" i="1"/>
  <c r="G1645" i="1"/>
  <c r="G1669" i="1"/>
  <c r="D262" i="4"/>
  <c r="E431" i="4"/>
  <c r="E491" i="4"/>
  <c r="D485" i="1" s="1"/>
  <c r="C1614" i="1"/>
  <c r="D25" i="8"/>
  <c r="C1602" i="1" s="1"/>
  <c r="D522" i="4"/>
  <c r="E12" i="5"/>
  <c r="D1017" i="1" s="1"/>
  <c r="F203" i="5"/>
  <c r="E29" i="9"/>
  <c r="B29" i="9" s="1"/>
  <c r="B92" i="9"/>
  <c r="E101" i="9"/>
  <c r="B101" i="9" s="1"/>
  <c r="B114" i="9"/>
  <c r="B128" i="9"/>
  <c r="E522" i="4"/>
  <c r="D516" i="1" s="1"/>
  <c r="E338" i="9"/>
  <c r="B338" i="9" s="1"/>
  <c r="E53" i="9"/>
  <c r="B53" i="9" s="1"/>
  <c r="D5" i="6"/>
  <c r="F6" i="6"/>
  <c r="E89" i="9"/>
  <c r="B89" i="9" s="1"/>
  <c r="E125" i="9"/>
  <c r="B125" i="9" s="1"/>
  <c r="E70" i="5"/>
  <c r="E35" i="6"/>
  <c r="E466" i="4"/>
  <c r="D460" i="1" s="1"/>
  <c r="D51" i="8"/>
  <c r="G314" i="9"/>
  <c r="F89" i="5"/>
  <c r="B28" i="9"/>
  <c r="B68" i="9"/>
  <c r="E120" i="9"/>
  <c r="B120" i="9" s="1"/>
  <c r="B163" i="9"/>
  <c r="B249" i="9"/>
  <c r="B263" i="9"/>
  <c r="B270" i="9"/>
  <c r="F426" i="4"/>
  <c r="D629" i="4"/>
  <c r="D7" i="5"/>
  <c r="G316" i="9"/>
  <c r="D147" i="5"/>
  <c r="G315" i="9"/>
  <c r="F277" i="5"/>
  <c r="E629" i="4"/>
  <c r="D623" i="1" s="1"/>
  <c r="H316" i="9"/>
  <c r="E147" i="5"/>
  <c r="D1152" i="1" s="1"/>
  <c r="H315" i="9"/>
  <c r="E219" i="5"/>
  <c r="E39" i="9"/>
  <c r="B39" i="9" s="1"/>
  <c r="E107" i="9"/>
  <c r="B107" i="9" s="1"/>
  <c r="F298"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B69" i="9"/>
  <c r="B105" i="9"/>
  <c r="B141" i="9"/>
  <c r="G180" i="9"/>
  <c r="E180" i="9" s="1"/>
  <c r="B180" i="9" s="1"/>
  <c r="G187" i="9"/>
  <c r="E187" i="9" s="1"/>
  <c r="B187" i="9" s="1"/>
  <c r="G194" i="9"/>
  <c r="E194" i="9" s="1"/>
  <c r="B194" i="9" s="1"/>
  <c r="G205" i="9"/>
  <c r="E205" i="9" s="1"/>
  <c r="B205" i="9" s="1"/>
  <c r="B243" i="9"/>
  <c r="B279" i="9"/>
  <c r="B307" i="9"/>
  <c r="H180" i="9"/>
  <c r="G198" i="9"/>
  <c r="E198" i="9" s="1"/>
  <c r="B198" i="9" s="1"/>
  <c r="G212" i="9"/>
  <c r="E212" i="9" s="1"/>
  <c r="B212" i="9" s="1"/>
  <c r="G223" i="9"/>
  <c r="E223" i="9" s="1"/>
  <c r="B223" i="9" s="1"/>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B264" i="9"/>
  <c r="H310" i="9"/>
  <c r="D219" i="5"/>
  <c r="E31" i="9"/>
  <c r="B31"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E179" i="9" s="1"/>
  <c r="B179" i="9" s="1"/>
  <c r="G189" i="9"/>
  <c r="E189" i="9" s="1"/>
  <c r="B189" i="9" s="1"/>
  <c r="G207" i="9"/>
  <c r="E207" i="9" s="1"/>
  <c r="G214" i="9"/>
  <c r="E214" i="9" s="1"/>
  <c r="B214" i="9" s="1"/>
  <c r="G221" i="9"/>
  <c r="E221" i="9" s="1"/>
  <c r="B221" i="9" s="1"/>
  <c r="B252" i="9"/>
  <c r="F257" i="9"/>
  <c r="B257" i="9" s="1"/>
  <c r="B288" i="9"/>
  <c r="H308" i="9"/>
  <c r="E308" i="9" s="1"/>
  <c r="B308" i="9" s="1"/>
  <c r="I1562" i="1" l="1"/>
  <c r="I1573" i="1"/>
  <c r="H1577" i="1"/>
  <c r="I1581" i="1"/>
  <c r="I1580" i="1"/>
  <c r="I1567" i="1"/>
  <c r="I1564" i="1"/>
  <c r="I1558" i="1"/>
  <c r="I1554" i="1"/>
  <c r="I1550" i="1"/>
  <c r="I1541" i="1"/>
  <c r="D5" i="7"/>
  <c r="C1539" i="1"/>
  <c r="D1510" i="1"/>
  <c r="I30" i="3"/>
  <c r="D44" i="8"/>
  <c r="H1583" i="1"/>
  <c r="D1207" i="1"/>
  <c r="G1207" i="1" s="1"/>
  <c r="E177" i="5"/>
  <c r="H19" i="9" s="1"/>
  <c r="E19" i="9" s="1"/>
  <c r="B19" i="9" s="1"/>
  <c r="H1207" i="1"/>
  <c r="E315" i="9"/>
  <c r="B315" i="9" s="1"/>
  <c r="H1125" i="1"/>
  <c r="G1125" i="1"/>
  <c r="E314" i="9"/>
  <c r="B314" i="9" s="1"/>
  <c r="E7" i="5"/>
  <c r="D1012" i="1" s="1"/>
  <c r="H1018" i="1"/>
  <c r="G1018" i="1"/>
  <c r="D641" i="1"/>
  <c r="H641" i="1" s="1"/>
  <c r="G641" i="1"/>
  <c r="G642" i="1"/>
  <c r="H388" i="1"/>
  <c r="G388" i="1"/>
  <c r="E360" i="4"/>
  <c r="H369" i="1"/>
  <c r="G369" i="1"/>
  <c r="G421" i="1"/>
  <c r="G265" i="1"/>
  <c r="H265" i="1"/>
  <c r="G212" i="1"/>
  <c r="H212" i="1"/>
  <c r="E152" i="4"/>
  <c r="I18" i="3" s="1"/>
  <c r="E24" i="9"/>
  <c r="B24" i="9" s="1"/>
  <c r="H131" i="1"/>
  <c r="G131" i="1"/>
  <c r="F106" i="4"/>
  <c r="D102" i="1"/>
  <c r="H108" i="1"/>
  <c r="G108" i="1"/>
  <c r="D1431" i="1"/>
  <c r="I28" i="3"/>
  <c r="E430" i="4"/>
  <c r="D425" i="1"/>
  <c r="F431" i="4"/>
  <c r="C425" i="1"/>
  <c r="D430" i="4"/>
  <c r="F273" i="4"/>
  <c r="C269" i="1"/>
  <c r="D360" i="4"/>
  <c r="D417" i="4" s="1"/>
  <c r="C356" i="1"/>
  <c r="F361" i="4"/>
  <c r="I22" i="3"/>
  <c r="D1075" i="1"/>
  <c r="G1075" i="1" s="1"/>
  <c r="E69" i="5"/>
  <c r="F69" i="5" s="1"/>
  <c r="C258" i="1"/>
  <c r="F262" i="4"/>
  <c r="F125" i="4"/>
  <c r="C121" i="1"/>
  <c r="G566" i="1"/>
  <c r="H566" i="1"/>
  <c r="H23" i="3"/>
  <c r="C1074" i="1"/>
  <c r="E422" i="4"/>
  <c r="I17" i="3"/>
  <c r="D2" i="1"/>
  <c r="I34" i="3"/>
  <c r="D1555" i="1"/>
  <c r="F221" i="4"/>
  <c r="C217" i="1"/>
  <c r="H227" i="1"/>
  <c r="G227" i="1"/>
  <c r="G259" i="1"/>
  <c r="H259" i="1"/>
  <c r="E251" i="5"/>
  <c r="D1259" i="1"/>
  <c r="F70" i="5"/>
  <c r="D141" i="6"/>
  <c r="H27" i="3"/>
  <c r="F5" i="6"/>
  <c r="C1401" i="1"/>
  <c r="H304" i="1"/>
  <c r="G304" i="1"/>
  <c r="D535" i="4"/>
  <c r="F536" i="4"/>
  <c r="C530" i="1"/>
  <c r="C591" i="1"/>
  <c r="F597" i="4"/>
  <c r="F35" i="6"/>
  <c r="H28" i="3"/>
  <c r="C1431" i="1"/>
  <c r="H592" i="1"/>
  <c r="G592" i="1"/>
  <c r="F147" i="5"/>
  <c r="C1152" i="1"/>
  <c r="C1621" i="1"/>
  <c r="I39" i="3"/>
  <c r="E141" i="6"/>
  <c r="G348" i="9" s="1"/>
  <c r="E348" i="9" s="1"/>
  <c r="F466" i="4"/>
  <c r="C460" i="1"/>
  <c r="G357" i="1"/>
  <c r="H357" i="1"/>
  <c r="H1093" i="1"/>
  <c r="G1093" i="1"/>
  <c r="G45" i="1"/>
  <c r="H45" i="1"/>
  <c r="D6" i="4"/>
  <c r="E316" i="9"/>
  <c r="B316" i="9" s="1"/>
  <c r="D355" i="1"/>
  <c r="E418" i="4"/>
  <c r="D413" i="1" s="1"/>
  <c r="H57" i="1"/>
  <c r="G57" i="1"/>
  <c r="F571" i="4"/>
  <c r="C565" i="1"/>
  <c r="H25" i="3"/>
  <c r="C1255" i="1"/>
  <c r="H3" i="1"/>
  <c r="G3" i="1"/>
  <c r="E310" i="9"/>
  <c r="B310" i="9" s="1"/>
  <c r="D6" i="5"/>
  <c r="H22" i="3"/>
  <c r="C1012" i="1"/>
  <c r="I1543" i="1"/>
  <c r="E417" i="4"/>
  <c r="D412" i="1" s="1"/>
  <c r="B207" i="9"/>
  <c r="G339" i="9"/>
  <c r="F219" i="5"/>
  <c r="C1223" i="1"/>
  <c r="F228" i="9"/>
  <c r="B228" i="9" s="1"/>
  <c r="H339" i="9"/>
  <c r="D1223" i="1"/>
  <c r="F629" i="4"/>
  <c r="C623" i="1"/>
  <c r="D45" i="8"/>
  <c r="G343" i="9" s="1"/>
  <c r="E343" i="9" s="1"/>
  <c r="C1628" i="1"/>
  <c r="G1602" i="1"/>
  <c r="H1602" i="1"/>
  <c r="G1295" i="1"/>
  <c r="H1295" i="1"/>
  <c r="E5" i="7"/>
  <c r="F12" i="5"/>
  <c r="C1017" i="1"/>
  <c r="I1568" i="1"/>
  <c r="C303" i="1"/>
  <c r="F308" i="4"/>
  <c r="G1614" i="1"/>
  <c r="H1614" i="1"/>
  <c r="G336" i="9"/>
  <c r="E336" i="9" s="1"/>
  <c r="B336" i="9" s="1"/>
  <c r="F178" i="5"/>
  <c r="D177" i="5"/>
  <c r="C1182" i="1"/>
  <c r="E535" i="4"/>
  <c r="D530" i="1"/>
  <c r="F373" i="4"/>
  <c r="C368" i="1"/>
  <c r="H149" i="1"/>
  <c r="G149" i="1"/>
  <c r="F522" i="4"/>
  <c r="C516" i="1"/>
  <c r="F202" i="4"/>
  <c r="C198" i="1"/>
  <c r="F491" i="4"/>
  <c r="C485" i="1"/>
  <c r="I1545" i="1"/>
  <c r="I1557" i="1"/>
  <c r="F164" i="4"/>
  <c r="C160" i="1"/>
  <c r="D152" i="4"/>
  <c r="G1539" i="1" l="1"/>
  <c r="H1539" i="1"/>
  <c r="C1538" i="1"/>
  <c r="H33" i="3"/>
  <c r="G1510" i="1"/>
  <c r="H1510" i="1"/>
  <c r="K1481" i="9"/>
  <c r="D1181" i="1"/>
  <c r="I24" i="3"/>
  <c r="E339" i="9"/>
  <c r="B339" i="9" s="1"/>
  <c r="H1075" i="1"/>
  <c r="F7" i="5"/>
  <c r="E299" i="4"/>
  <c r="E423" i="4" s="1"/>
  <c r="D148" i="1"/>
  <c r="H102" i="1"/>
  <c r="G102" i="1"/>
  <c r="F417" i="4"/>
  <c r="C412" i="1"/>
  <c r="B343" i="9"/>
  <c r="G1259" i="1"/>
  <c r="H1259" i="1"/>
  <c r="H356" i="1"/>
  <c r="G356" i="1"/>
  <c r="H516" i="1"/>
  <c r="G516" i="1"/>
  <c r="G565" i="1"/>
  <c r="H565" i="1"/>
  <c r="E643" i="4"/>
  <c r="D417" i="1"/>
  <c r="G269" i="1"/>
  <c r="H269" i="1"/>
  <c r="H1431" i="1"/>
  <c r="G1431" i="1"/>
  <c r="F430" i="4"/>
  <c r="C424" i="1"/>
  <c r="D639" i="4"/>
  <c r="F535" i="4"/>
  <c r="D640" i="4"/>
  <c r="C529" i="1"/>
  <c r="H198" i="1"/>
  <c r="G198" i="1"/>
  <c r="H1152" i="1"/>
  <c r="G1152" i="1"/>
  <c r="H1628" i="1"/>
  <c r="G1628" i="1"/>
  <c r="H258" i="1"/>
  <c r="G258" i="1"/>
  <c r="H623" i="1"/>
  <c r="G623" i="1"/>
  <c r="H460" i="1"/>
  <c r="G460" i="1"/>
  <c r="H1401" i="1"/>
  <c r="G1401" i="1"/>
  <c r="G425" i="1"/>
  <c r="H425" i="1"/>
  <c r="F152" i="4"/>
  <c r="H18" i="3"/>
  <c r="C148" i="1"/>
  <c r="D299" i="4"/>
  <c r="H160" i="1"/>
  <c r="G160" i="1"/>
  <c r="H368" i="1"/>
  <c r="G368" i="1"/>
  <c r="C1011" i="1"/>
  <c r="D1074" i="1"/>
  <c r="H1074" i="1" s="1"/>
  <c r="I23" i="3"/>
  <c r="H303" i="1"/>
  <c r="G303" i="1"/>
  <c r="D1537" i="1"/>
  <c r="I31" i="3"/>
  <c r="H217" i="1"/>
  <c r="G217" i="1"/>
  <c r="F360" i="4"/>
  <c r="C355" i="1"/>
  <c r="D418" i="4"/>
  <c r="H1017" i="1"/>
  <c r="G1017" i="1"/>
  <c r="H591" i="1"/>
  <c r="G591" i="1"/>
  <c r="F141" i="6"/>
  <c r="H31" i="3"/>
  <c r="C1537" i="1"/>
  <c r="H9" i="3" s="1"/>
  <c r="E6" i="5"/>
  <c r="F6" i="5" s="1"/>
  <c r="E639" i="4"/>
  <c r="D633" i="1" s="1"/>
  <c r="D424" i="1"/>
  <c r="D176" i="5"/>
  <c r="C1181" i="1"/>
  <c r="F177" i="5"/>
  <c r="H24" i="3"/>
  <c r="I25" i="3"/>
  <c r="D1255" i="1"/>
  <c r="H1255" i="1" s="1"/>
  <c r="C1622" i="1"/>
  <c r="I40" i="3"/>
  <c r="G530" i="1"/>
  <c r="H530" i="1"/>
  <c r="B348" i="9"/>
  <c r="E347" i="9"/>
  <c r="H1555" i="1"/>
  <c r="G1555" i="1"/>
  <c r="H121" i="1"/>
  <c r="G121" i="1"/>
  <c r="F251" i="5"/>
  <c r="H1012" i="1"/>
  <c r="G1012" i="1"/>
  <c r="E176" i="5"/>
  <c r="D1180" i="1" s="1"/>
  <c r="E640" i="4"/>
  <c r="D634" i="1" s="1"/>
  <c r="D529" i="1"/>
  <c r="H1621" i="1"/>
  <c r="G1621" i="1"/>
  <c r="H11" i="3"/>
  <c r="H485" i="1"/>
  <c r="G485" i="1"/>
  <c r="H1182" i="1"/>
  <c r="G1182" i="1"/>
  <c r="I33" i="3"/>
  <c r="D1538" i="1"/>
  <c r="G346" i="9"/>
  <c r="E346" i="9" s="1"/>
  <c r="G1223" i="1"/>
  <c r="H1223" i="1"/>
  <c r="F6" i="4"/>
  <c r="D422" i="4"/>
  <c r="C2" i="1"/>
  <c r="H17" i="3"/>
  <c r="G344" i="9"/>
  <c r="E344" i="9" s="1"/>
  <c r="B344" i="9" s="1"/>
  <c r="G306" i="9" l="1"/>
  <c r="E306" i="9" s="1"/>
  <c r="B306" i="9" s="1"/>
  <c r="G1074" i="1"/>
  <c r="E300" i="4"/>
  <c r="D296" i="1" s="1"/>
  <c r="D295" i="1"/>
  <c r="E301" i="4"/>
  <c r="D297" i="1" s="1"/>
  <c r="K3" i="9"/>
  <c r="I9" i="3"/>
  <c r="D643" i="4"/>
  <c r="F422" i="4"/>
  <c r="D424" i="4"/>
  <c r="C417" i="1"/>
  <c r="F639" i="4"/>
  <c r="C633" i="1"/>
  <c r="E644" i="4"/>
  <c r="E645" i="4" s="1"/>
  <c r="D418" i="1"/>
  <c r="E425" i="4"/>
  <c r="D420" i="1" s="1"/>
  <c r="H20" i="9"/>
  <c r="F299" i="4"/>
  <c r="D423" i="4"/>
  <c r="C295" i="1"/>
  <c r="D301" i="4"/>
  <c r="H424" i="1"/>
  <c r="G424" i="1"/>
  <c r="G1181" i="1"/>
  <c r="H1181" i="1"/>
  <c r="H355" i="1"/>
  <c r="G355" i="1"/>
  <c r="G1255" i="1"/>
  <c r="F176" i="5"/>
  <c r="C1180" i="1"/>
  <c r="G1538" i="1"/>
  <c r="H1538" i="1"/>
  <c r="G1622" i="1"/>
  <c r="H1622" i="1"/>
  <c r="H299" i="9"/>
  <c r="D1011" i="1"/>
  <c r="H8" i="3" s="1"/>
  <c r="G299" i="9"/>
  <c r="E424" i="4"/>
  <c r="D419" i="1" s="1"/>
  <c r="H529" i="1"/>
  <c r="G529" i="1"/>
  <c r="D637" i="1"/>
  <c r="E342" i="9"/>
  <c r="I11" i="3" s="1"/>
  <c r="C413" i="1"/>
  <c r="F418" i="4"/>
  <c r="F640" i="4"/>
  <c r="C634" i="1"/>
  <c r="H412" i="1"/>
  <c r="G412" i="1"/>
  <c r="N3" i="9"/>
  <c r="H148" i="1"/>
  <c r="G148" i="1"/>
  <c r="B346" i="9"/>
  <c r="E345" i="9"/>
  <c r="I10" i="3" s="1"/>
  <c r="G1537" i="1"/>
  <c r="H1537" i="1"/>
  <c r="D300" i="4"/>
  <c r="H2" i="1"/>
  <c r="G2" i="1"/>
  <c r="E299" i="9" l="1"/>
  <c r="B299" i="9" s="1"/>
  <c r="D639" i="1"/>
  <c r="M3" i="9"/>
  <c r="H417" i="1"/>
  <c r="G417" i="1"/>
  <c r="C419" i="1"/>
  <c r="F424" i="4"/>
  <c r="H634" i="1"/>
  <c r="G634" i="1"/>
  <c r="C296" i="1"/>
  <c r="F300" i="4"/>
  <c r="H633" i="1"/>
  <c r="G633" i="1"/>
  <c r="F301" i="4"/>
  <c r="C297" i="1"/>
  <c r="G1011" i="1"/>
  <c r="H1011" i="1"/>
  <c r="H295" i="1"/>
  <c r="G295" i="1"/>
  <c r="F643" i="4"/>
  <c r="C637" i="1"/>
  <c r="E646" i="4"/>
  <c r="D638" i="1"/>
  <c r="H413" i="1"/>
  <c r="G413" i="1"/>
  <c r="D644" i="4"/>
  <c r="C418" i="1"/>
  <c r="D425" i="4"/>
  <c r="F423" i="4"/>
  <c r="G20" i="9"/>
  <c r="E20" i="9" s="1"/>
  <c r="B20" i="9" s="1"/>
  <c r="H1180" i="1"/>
  <c r="G1180" i="1"/>
  <c r="D646" i="4" l="1"/>
  <c r="F644" i="4"/>
  <c r="C638" i="1"/>
  <c r="H419" i="1"/>
  <c r="G419" i="1"/>
  <c r="H418" i="1"/>
  <c r="G418" i="1"/>
  <c r="G297" i="1"/>
  <c r="H297" i="1"/>
  <c r="H334" i="9"/>
  <c r="G334" i="9"/>
  <c r="F425" i="4"/>
  <c r="C420" i="1"/>
  <c r="E650" i="4"/>
  <c r="D640" i="1"/>
  <c r="D645" i="4"/>
  <c r="H637" i="1"/>
  <c r="G637" i="1"/>
  <c r="G296" i="1"/>
  <c r="H296" i="1"/>
  <c r="E649" i="4"/>
  <c r="E334" i="9" l="1"/>
  <c r="B334" i="9" s="1"/>
  <c r="D643" i="1"/>
  <c r="I19" i="3"/>
  <c r="G638" i="1"/>
  <c r="H638" i="1"/>
  <c r="D649" i="4"/>
  <c r="F645" i="4"/>
  <c r="C639" i="1"/>
  <c r="G297" i="9"/>
  <c r="E297" i="9" s="1"/>
  <c r="B297" i="9" s="1"/>
  <c r="I20" i="3"/>
  <c r="D644" i="1"/>
  <c r="H420" i="1"/>
  <c r="G420" i="1"/>
  <c r="F646" i="4"/>
  <c r="D650" i="4"/>
  <c r="C640" i="1"/>
  <c r="E298" i="9" l="1"/>
  <c r="I8" i="3" s="1"/>
  <c r="F649" i="4"/>
  <c r="H19" i="3"/>
  <c r="C643" i="1"/>
  <c r="H639" i="1"/>
  <c r="G639" i="1"/>
  <c r="H7" i="3"/>
  <c r="G640" i="1"/>
  <c r="H640" i="1"/>
  <c r="F650" i="4"/>
  <c r="C644" i="1"/>
  <c r="H20" i="3"/>
  <c r="J3" i="9" l="1"/>
  <c r="G644" i="1"/>
  <c r="H644" i="1"/>
  <c r="H643" i="1"/>
  <c r="G643" i="1"/>
  <c r="L293" i="9" l="1"/>
  <c r="F293" i="9" s="1"/>
  <c r="H295" i="9"/>
  <c r="G295" i="9"/>
  <c r="H18" i="9"/>
  <c r="G18" i="9"/>
  <c r="I9" i="9"/>
  <c r="L16" i="9"/>
  <c r="K7" i="9"/>
  <c r="H21" i="9"/>
  <c r="I13" i="9"/>
  <c r="I5" i="9"/>
  <c r="G21" i="9"/>
  <c r="J11" i="9"/>
  <c r="K10" i="9"/>
  <c r="K6" i="9"/>
  <c r="I6" i="9"/>
  <c r="H22" i="9"/>
  <c r="J17" i="9"/>
  <c r="K9" i="9"/>
  <c r="I7" i="9"/>
  <c r="H15" i="9"/>
  <c r="G17" i="9"/>
  <c r="I17" i="9"/>
  <c r="H17" i="9"/>
  <c r="J8" i="9"/>
  <c r="I12" i="9"/>
  <c r="J12" i="9"/>
  <c r="J9" i="9"/>
  <c r="G15" i="9"/>
  <c r="G22" i="9"/>
  <c r="L15" i="9"/>
  <c r="K13" i="9"/>
  <c r="K8" i="9"/>
  <c r="H16" i="9"/>
  <c r="J5" i="9"/>
  <c r="G16" i="9"/>
  <c r="I11" i="9"/>
  <c r="I8" i="9"/>
  <c r="M15" i="9"/>
  <c r="J13" i="9"/>
  <c r="J7" i="9"/>
  <c r="K12" i="9"/>
  <c r="J6" i="9"/>
  <c r="J10" i="9"/>
  <c r="E10" i="9" s="1"/>
  <c r="B10" i="9" s="1"/>
  <c r="K11" i="9"/>
  <c r="K5" i="9"/>
  <c r="M16" i="9"/>
  <c r="E22" i="9" l="1"/>
  <c r="B22" i="9" s="1"/>
  <c r="E16" i="9"/>
  <c r="E21" i="9"/>
  <c r="B21" i="9" s="1"/>
  <c r="F15" i="9"/>
  <c r="E295" i="9"/>
  <c r="B295" i="9" s="1"/>
  <c r="E7" i="9"/>
  <c r="B7" i="9" s="1"/>
  <c r="E13" i="9"/>
  <c r="B13" i="9" s="1"/>
  <c r="E9" i="9"/>
  <c r="B9" i="9" s="1"/>
  <c r="E15" i="9"/>
  <c r="E18" i="9"/>
  <c r="B18" i="9" s="1"/>
  <c r="E17" i="9"/>
  <c r="B17" i="9" s="1"/>
  <c r="E6" i="9"/>
  <c r="B6" i="9" s="1"/>
  <c r="F16" i="9"/>
  <c r="E8" i="9"/>
  <c r="B8" i="9" s="1"/>
  <c r="E12" i="9"/>
  <c r="B12" i="9" s="1"/>
  <c r="E5" i="9"/>
  <c r="E11" i="9"/>
  <c r="B11" i="9" s="1"/>
  <c r="B293" i="9"/>
  <c r="F23" i="9"/>
  <c r="F14" i="9" l="1"/>
  <c r="F3" i="9" s="1"/>
  <c r="E23" i="9"/>
  <c r="I7" i="3" s="1"/>
  <c r="B16" i="9"/>
  <c r="B15" i="9"/>
  <c r="E14" i="9"/>
  <c r="I13" i="3" s="1"/>
  <c r="B5" i="9"/>
  <c r="E4" i="9"/>
  <c r="E3" i="9" l="1"/>
</calcChain>
</file>

<file path=xl/sharedStrings.xml><?xml version="1.0" encoding="utf-8"?>
<sst xmlns="http://schemas.openxmlformats.org/spreadsheetml/2006/main" count="4733" uniqueCount="3656">
  <si>
    <t>Obveznik:</t>
  </si>
  <si>
    <t>14478 - Osnovna škola Ivana Perkovca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</si>
  <si>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</si>
  <si>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</si>
  <si>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</si>
  <si>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</si>
  <si>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</si>
  <si>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</si>
  <si>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</si>
  <si>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</si>
  <si>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</si>
  <si>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</si>
  <si>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</si>
  <si>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</si>
  <si>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</si>
  <si>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</si>
  <si>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</si>
  <si>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</si>
  <si>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</si>
  <si>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</si>
  <si>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</si>
  <si>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</si>
  <si>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</si>
  <si>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</si>
  <si>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</si>
  <si>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</si>
  <si>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</si>
  <si>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</si>
  <si>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</si>
  <si>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</si>
  <si>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</si>
  <si>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</si>
  <si>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</si>
  <si>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</si>
  <si>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</si>
  <si>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</si>
  <si>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</si>
  <si>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</si>
  <si>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</si>
  <si>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</si>
  <si>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</si>
  <si>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</si>
  <si>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</si>
  <si>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</si>
  <si>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</si>
  <si>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</si>
  <si>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</si>
  <si>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</si>
  <si>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</si>
  <si>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</si>
  <si>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</si>
  <si>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</si>
  <si>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</si>
  <si>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</si>
  <si>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</si>
  <si>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</si>
  <si>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</si>
  <si>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</si>
  <si>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</si>
  <si>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</si>
  <si>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</si>
  <si>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</si>
  <si>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</si>
  <si>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</si>
  <si>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</si>
  <si>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</si>
  <si>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</si>
  <si>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</si>
  <si>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</si>
  <si>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</si>
  <si>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</si>
  <si>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</si>
  <si>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</si>
  <si>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</si>
  <si>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</si>
  <si>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</si>
  <si>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</si>
  <si>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</si>
  <si>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</si>
  <si>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</si>
  <si>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</si>
  <si>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</si>
  <si>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</si>
  <si>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</si>
  <si>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</si>
  <si>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</si>
  <si>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</si>
  <si>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</si>
  <si>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</si>
  <si>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</si>
  <si>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</si>
  <si>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</si>
  <si>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</si>
  <si>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</si>
  <si>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</si>
  <si>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</si>
  <si>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</si>
  <si>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</si>
  <si>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</si>
  <si>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</si>
  <si>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</si>
  <si>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</si>
  <si>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</si>
  <si>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</si>
  <si>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</si>
  <si>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</si>
  <si>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</si>
  <si>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</si>
  <si>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</si>
  <si>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</si>
  <si>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</si>
  <si>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</si>
  <si>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</si>
  <si>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</si>
  <si>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</si>
  <si>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</si>
  <si>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</si>
  <si>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</si>
  <si>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</si>
  <si>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</si>
  <si>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</si>
  <si>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</si>
  <si>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</si>
  <si>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</si>
  <si>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</si>
  <si>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</si>
  <si>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</si>
  <si>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</si>
  <si>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</si>
  <si>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</si>
  <si>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</si>
  <si>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</si>
  <si>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</si>
  <si>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</si>
  <si>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</si>
  <si>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</si>
  <si>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</si>
  <si>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</si>
  <si>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</si>
  <si>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</si>
  <si>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</si>
  <si>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</si>
  <si>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</si>
  <si>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</si>
  <si>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</si>
  <si>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</si>
  <si>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</si>
  <si>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</si>
  <si>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</si>
  <si>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</si>
  <si>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</si>
  <si>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</si>
  <si>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</si>
  <si>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</si>
  <si>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</si>
  <si>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</si>
  <si>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</si>
  <si>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</si>
  <si>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</si>
  <si>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</si>
  <si>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</si>
  <si>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</si>
  <si>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</si>
  <si>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</si>
  <si>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</si>
  <si>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</si>
  <si>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</si>
  <si>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</si>
  <si>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</si>
  <si>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</si>
  <si>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</si>
  <si>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</si>
  <si>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</si>
  <si>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</si>
  <si>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</si>
  <si>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</si>
  <si>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</si>
  <si>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</si>
  <si>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</si>
  <si>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</si>
  <si>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</si>
  <si>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</si>
  <si>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</si>
  <si>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</si>
  <si>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</si>
  <si>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</si>
  <si>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</si>
  <si>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</si>
  <si>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</si>
  <si>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</si>
  <si>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</si>
  <si>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</si>
  <si>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</si>
  <si>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</si>
  <si>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</si>
  <si>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</si>
  <si>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</si>
  <si>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</si>
  <si>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</si>
  <si>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</si>
  <si>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</si>
  <si>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</si>
  <si>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</si>
  <si>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</si>
  <si>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</si>
  <si>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</si>
  <si>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</si>
  <si>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</si>
  <si>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</si>
  <si>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</si>
  <si>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</si>
  <si>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</si>
  <si>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</si>
  <si>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</si>
  <si>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</si>
  <si>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</si>
  <si>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</si>
  <si>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</si>
  <si>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</si>
  <si>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</si>
  <si>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</si>
  <si>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</si>
  <si>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</si>
  <si>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</si>
  <si>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</si>
  <si>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</si>
  <si>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</si>
  <si>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</si>
  <si>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</si>
  <si>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</si>
  <si>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</si>
  <si>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</si>
  <si>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</si>
  <si>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</si>
  <si>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</si>
  <si>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</si>
  <si>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</si>
  <si>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</si>
  <si>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</si>
  <si>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</si>
  <si>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</si>
  <si>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</si>
  <si>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</si>
  <si>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</si>
  <si>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</si>
  <si>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</si>
  <si>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</si>
  <si>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</si>
  <si>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</si>
  <si>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</si>
  <si>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</si>
  <si>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</si>
  <si>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</si>
  <si>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</si>
  <si>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</si>
  <si>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</si>
  <si>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</si>
  <si>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</si>
  <si>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</si>
  <si>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</si>
  <si>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</si>
  <si>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</si>
  <si>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</si>
  <si>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</si>
  <si>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</si>
  <si>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</si>
  <si>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</si>
  <si>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</si>
  <si>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</si>
  <si>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</si>
  <si>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</si>
  <si>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</si>
  <si>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</si>
  <si>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</si>
  <si>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</si>
  <si>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</si>
  <si>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</si>
  <si>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</si>
  <si>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</si>
  <si>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</si>
  <si>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</si>
  <si>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</si>
  <si>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</si>
  <si>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</si>
  <si>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</si>
  <si>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</si>
  <si>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</si>
  <si>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</si>
  <si>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</si>
  <si>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</si>
  <si>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</si>
  <si>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</si>
  <si>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</si>
  <si>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</si>
  <si>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</si>
  <si>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</si>
  <si>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</si>
  <si>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</si>
  <si>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</si>
  <si>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</si>
  <si>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</si>
  <si>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</si>
  <si>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</si>
  <si>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</si>
  <si>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</si>
  <si>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</si>
  <si>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</si>
  <si>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</si>
  <si>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</si>
  <si>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</si>
  <si>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</si>
  <si>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</si>
  <si>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</si>
  <si>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</si>
  <si>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</si>
  <si>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</si>
  <si>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</si>
  <si>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</si>
  <si>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</si>
  <si>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</si>
  <si>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</si>
  <si>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</si>
  <si>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</si>
  <si>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</si>
  <si>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</si>
  <si>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</si>
  <si>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</si>
  <si>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</si>
  <si>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</si>
  <si>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</si>
  <si>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</si>
  <si>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</si>
  <si>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</si>
  <si>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</si>
  <si>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</si>
  <si>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</si>
  <si>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</si>
  <si>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</si>
  <si>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</si>
  <si>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</si>
  <si>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</si>
  <si>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</si>
  <si>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</si>
  <si>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</si>
  <si>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</si>
  <si>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</si>
  <si>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</si>
  <si>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</si>
  <si>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</si>
  <si>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</si>
  <si>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</si>
  <si>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</si>
  <si>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</si>
  <si>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</si>
  <si>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</si>
  <si>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</si>
  <si>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</si>
  <si>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</si>
  <si>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</si>
  <si>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</si>
  <si>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</si>
  <si>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</si>
  <si>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</si>
  <si>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</si>
  <si>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</si>
  <si>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</si>
  <si>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</si>
  <si>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</si>
  <si>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</si>
  <si>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</si>
  <si>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</si>
  <si>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</si>
  <si>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</si>
  <si>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</si>
  <si>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</si>
  <si>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</si>
  <si>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</si>
  <si>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</si>
  <si>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</si>
  <si>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</si>
  <si>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</si>
  <si>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</si>
  <si>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</si>
  <si>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</si>
  <si>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</si>
  <si>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</si>
  <si>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</si>
  <si>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</si>
  <si>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</si>
  <si>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</si>
  <si>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</si>
  <si>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</si>
  <si>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</si>
  <si>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</si>
  <si>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</si>
  <si>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</si>
  <si>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</si>
  <si>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</si>
  <si>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</si>
  <si>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</si>
  <si>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</si>
  <si>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</si>
  <si>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</si>
  <si>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</si>
  <si>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</si>
  <si>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</si>
  <si>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</si>
  <si>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</si>
  <si>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</si>
  <si>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</si>
  <si>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</si>
  <si>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</si>
  <si>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</si>
  <si>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</si>
  <si>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</si>
  <si>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</si>
  <si>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</si>
  <si>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</si>
  <si>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</si>
  <si>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</si>
  <si>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</si>
  <si>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</si>
  <si>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</si>
  <si>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</si>
  <si>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</si>
  <si>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</si>
  <si>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</si>
  <si>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</si>
  <si>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</si>
  <si>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</si>
  <si>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</si>
  <si>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</si>
  <si>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</si>
  <si>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</si>
  <si>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</si>
  <si>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</si>
  <si>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</si>
  <si>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</si>
  <si>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</si>
  <si>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</si>
  <si>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</si>
  <si>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</si>
  <si>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</si>
  <si>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</si>
  <si>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</si>
  <si>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</si>
  <si>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</si>
  <si>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</si>
  <si>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</si>
  <si>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</si>
  <si>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</si>
  <si>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</si>
  <si>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</si>
  <si>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</si>
  <si>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</si>
  <si>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</si>
  <si>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</si>
  <si>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</si>
  <si>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</si>
  <si>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</si>
  <si>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</si>
  <si>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</si>
  <si>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</si>
  <si>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</si>
  <si>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</si>
  <si>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</si>
  <si>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</si>
  <si>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</si>
  <si>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</si>
  <si>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</si>
  <si>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</si>
  <si>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</si>
  <si>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</si>
  <si>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</si>
  <si>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</si>
  <si>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</si>
  <si>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</si>
  <si>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</si>
  <si>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</si>
  <si>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</si>
  <si>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</si>
  <si>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</si>
  <si>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</si>
  <si>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</si>
  <si>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</si>
  <si>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</si>
  <si>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</si>
  <si>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</si>
  <si>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</si>
  <si>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</si>
  <si>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</si>
  <si>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</si>
  <si>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</si>
  <si>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</si>
  <si>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</si>
  <si>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</si>
  <si>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</si>
  <si>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</si>
  <si>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</si>
  <si>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</si>
  <si>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</si>
  <si>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</si>
  <si>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</si>
  <si>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</si>
  <si>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</si>
  <si>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</si>
  <si>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</si>
  <si>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</si>
  <si>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</si>
  <si>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</si>
  <si>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</si>
  <si>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</si>
  <si>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</si>
  <si>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</si>
  <si>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</si>
  <si>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</si>
  <si>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</si>
  <si>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</si>
  <si>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</si>
  <si>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</si>
  <si>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</si>
  <si>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</si>
  <si>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</si>
  <si>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</si>
  <si>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</si>
  <si>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</si>
  <si>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</si>
  <si>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</si>
  <si>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</si>
  <si>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</si>
  <si>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</si>
  <si>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</si>
  <si>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</si>
  <si>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</si>
  <si>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</si>
  <si>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</si>
  <si>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</si>
  <si>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</si>
  <si>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</si>
  <si>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</si>
  <si>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</si>
  <si>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</si>
  <si>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</si>
  <si>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</si>
  <si>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</si>
  <si>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</si>
  <si>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</si>
  <si>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</si>
  <si>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</si>
  <si>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</si>
  <si>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</si>
  <si>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</si>
  <si>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</si>
  <si>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</si>
  <si>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</si>
  <si>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</si>
  <si>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</si>
  <si>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</si>
  <si>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</si>
  <si>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</si>
  <si>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</si>
  <si>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</si>
  <si>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</si>
  <si>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</si>
  <si>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</si>
  <si>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</si>
  <si>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</si>
  <si>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</si>
  <si>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</si>
  <si>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</si>
  <si>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</si>
  <si>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</si>
  <si>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</si>
  <si>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</si>
  <si>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</si>
  <si>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</si>
  <si>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</si>
  <si>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</si>
  <si>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</si>
  <si>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</si>
  <si>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</si>
  <si>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</si>
  <si>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</si>
  <si>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</si>
  <si>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</si>
  <si>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</si>
  <si>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</si>
  <si>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</si>
  <si>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</si>
  <si>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</si>
  <si>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</si>
  <si>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</si>
  <si>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</si>
  <si>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</si>
  <si>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</si>
  <si>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</si>
  <si>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</si>
  <si>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</si>
  <si>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</si>
  <si>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</si>
  <si>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</si>
  <si>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</si>
  <si>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</si>
  <si>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</si>
  <si>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</si>
  <si>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</si>
  <si>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</si>
  <si>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</si>
  <si>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</si>
  <si>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</si>
  <si>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</si>
  <si>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</si>
  <si>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</si>
  <si>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</si>
  <si>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</si>
  <si>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</si>
  <si>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</si>
  <si>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</si>
  <si>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</si>
  <si>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</si>
  <si>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</si>
  <si>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</si>
  <si>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</si>
  <si>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</si>
  <si>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</si>
  <si>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</si>
  <si>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</si>
  <si>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</si>
  <si>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</si>
  <si>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</si>
  <si>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</si>
  <si>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</si>
  <si>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</si>
  <si>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</si>
  <si>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</si>
  <si>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</si>
  <si>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</si>
  <si>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</si>
  <si>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</si>
  <si>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</si>
  <si>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</si>
  <si>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</si>
  <si>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</si>
  <si>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</si>
  <si>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</si>
  <si>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</si>
  <si>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</si>
  <si>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</si>
  <si>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</si>
  <si>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</si>
  <si>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</si>
  <si>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</si>
  <si>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</si>
  <si>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</si>
  <si>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</si>
  <si>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</si>
  <si>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</si>
  <si>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</si>
  <si>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</si>
  <si>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</si>
  <si>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</si>
  <si>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</si>
  <si>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</si>
  <si>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</si>
  <si>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</si>
  <si>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</si>
  <si>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</si>
  <si>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</si>
  <si>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</si>
  <si>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</si>
  <si>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</si>
  <si>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</si>
  <si>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</si>
  <si>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</si>
  <si>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</si>
  <si>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</si>
  <si>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</si>
  <si>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</si>
  <si>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</si>
  <si>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</si>
  <si>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</si>
  <si>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</si>
  <si>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</si>
  <si>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</si>
  <si>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</si>
  <si>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</si>
  <si>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</si>
  <si>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</si>
  <si>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</si>
  <si>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</si>
  <si>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</si>
  <si>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</si>
  <si>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</si>
  <si>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</si>
  <si>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</si>
  <si>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</si>
  <si>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</si>
  <si>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</si>
  <si>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</si>
  <si>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</si>
  <si>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</si>
  <si>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</si>
  <si>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</si>
  <si>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</si>
  <si>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</si>
  <si>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</si>
  <si>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</si>
  <si>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</si>
  <si>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</si>
  <si>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</si>
  <si>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</si>
  <si>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</si>
  <si>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</si>
  <si>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</si>
  <si>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</si>
  <si>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</si>
  <si>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</si>
  <si>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</si>
  <si>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</si>
  <si>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</si>
  <si>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</si>
  <si>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</si>
  <si>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</si>
  <si>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</si>
  <si>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</si>
  <si>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</si>
  <si>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</si>
  <si>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</si>
  <si>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</si>
  <si>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</si>
  <si>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</si>
  <si>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</si>
  <si>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</si>
  <si>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</si>
  <si>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</si>
  <si>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</si>
  <si>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</si>
  <si>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</si>
  <si>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</si>
  <si>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</si>
  <si>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</si>
  <si>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</si>
  <si>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</si>
  <si>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</si>
  <si>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</si>
  <si>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</si>
  <si>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</si>
  <si>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</si>
  <si>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</si>
  <si>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</si>
  <si>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</si>
  <si>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</si>
  <si>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</si>
  <si>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</si>
  <si>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</si>
  <si>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</si>
  <si>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</si>
  <si>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</si>
  <si>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</si>
  <si>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</si>
  <si>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</si>
  <si>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</si>
  <si>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</si>
  <si>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</si>
  <si>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</si>
  <si>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</si>
  <si>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</si>
  <si>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</si>
  <si>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</si>
  <si>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</si>
  <si>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</si>
  <si>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</si>
  <si>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</si>
  <si>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</si>
  <si>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</si>
  <si>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</si>
  <si>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</si>
  <si>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</si>
  <si>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</si>
  <si>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</si>
  <si>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</si>
  <si>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</si>
  <si>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</si>
  <si>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</si>
  <si>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</si>
  <si>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</si>
  <si>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</si>
  <si>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</si>
  <si>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</si>
  <si>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</si>
  <si>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</si>
  <si>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</si>
  <si>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</si>
  <si>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</si>
  <si>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</si>
  <si>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</si>
  <si>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</si>
  <si>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</si>
  <si>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</si>
  <si>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</si>
  <si>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</si>
  <si>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</si>
  <si>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</si>
  <si>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</si>
  <si>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</si>
  <si>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</si>
  <si>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</si>
  <si>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</si>
  <si>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</si>
  <si>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</si>
  <si>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</si>
  <si>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</si>
  <si>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</si>
  <si>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</si>
  <si>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</si>
  <si>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</si>
  <si>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</si>
  <si>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</si>
  <si>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</si>
  <si>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</si>
  <si>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</si>
  <si>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</si>
  <si>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</si>
  <si>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</si>
  <si>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</si>
  <si>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</si>
  <si>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</si>
  <si>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</si>
  <si>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</si>
  <si>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</si>
  <si>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</si>
  <si>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</si>
  <si>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</si>
  <si>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</si>
  <si>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</si>
  <si>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</si>
  <si>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</si>
  <si>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</si>
  <si>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</si>
  <si>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</si>
  <si>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</si>
  <si>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</si>
  <si>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</si>
  <si>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</si>
  <si>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</si>
  <si>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</si>
  <si>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</si>
  <si>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</si>
  <si>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</si>
  <si>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</si>
  <si>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</si>
  <si>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</si>
  <si>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</si>
  <si>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</si>
  <si>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</si>
  <si>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</si>
  <si>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</si>
  <si>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</si>
  <si>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</si>
  <si>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</si>
  <si>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</si>
  <si>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</si>
  <si>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</si>
  <si>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</si>
  <si>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</si>
  <si>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</si>
  <si>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</si>
  <si>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</si>
  <si>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</si>
  <si>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</si>
  <si>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</si>
  <si>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</si>
  <si>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</si>
  <si>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</si>
  <si>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</si>
  <si>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</si>
  <si>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</si>
  <si>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</si>
  <si>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</si>
  <si>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</si>
  <si>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</si>
  <si>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</si>
  <si>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</si>
  <si>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</si>
  <si>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</si>
  <si>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</si>
  <si>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</si>
  <si>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</si>
  <si>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</si>
  <si>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</si>
  <si>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</si>
  <si>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</si>
  <si>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</si>
  <si>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</si>
  <si>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</si>
  <si>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</si>
  <si>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</si>
  <si>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</si>
  <si>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</si>
  <si>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</si>
  <si>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</si>
  <si>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</si>
  <si>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</si>
  <si>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</si>
  <si>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</si>
  <si>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</si>
  <si>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</si>
  <si>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</si>
  <si>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</si>
  <si>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</si>
  <si>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</si>
  <si>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</si>
  <si>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</si>
  <si>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</si>
  <si>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</si>
  <si>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</si>
  <si>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</si>
  <si>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</si>
  <si>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</si>
  <si>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</si>
  <si>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</si>
  <si>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</si>
  <si>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</si>
  <si>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</si>
  <si>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</si>
  <si>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</si>
  <si>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</si>
  <si>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</si>
  <si>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</si>
  <si>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</si>
  <si>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</si>
  <si>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</si>
  <si>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</si>
  <si>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</si>
  <si>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</si>
  <si>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</si>
  <si>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</si>
  <si>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</si>
  <si>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</si>
  <si>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</si>
  <si>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</si>
  <si>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</si>
  <si>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</si>
  <si>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</si>
  <si>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</si>
  <si>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</si>
  <si>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</si>
  <si>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</si>
  <si>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</si>
  <si>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</si>
  <si>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</si>
  <si>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</si>
  <si>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</si>
  <si>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</si>
  <si>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</si>
  <si>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</si>
  <si>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</si>
  <si>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</si>
  <si>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</si>
  <si>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</si>
  <si>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</si>
  <si>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</si>
  <si>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</si>
  <si>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</si>
  <si>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</si>
  <si>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</si>
  <si>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</si>
  <si>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</si>
  <si>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</si>
  <si>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</si>
  <si>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</si>
  <si>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</si>
  <si>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</si>
  <si>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</si>
  <si>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</si>
  <si>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</si>
  <si>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</si>
  <si>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</si>
  <si>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</si>
  <si>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</si>
  <si>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</si>
  <si>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</si>
  <si>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</si>
  <si>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</si>
  <si>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</si>
  <si>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</si>
  <si>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</si>
  <si>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</si>
  <si>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</si>
  <si>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</si>
  <si>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</si>
  <si>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</si>
  <si>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</si>
  <si>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</si>
  <si>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</si>
  <si>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</si>
  <si>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</si>
  <si>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</si>
  <si>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</si>
  <si>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</si>
  <si>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</si>
  <si>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</si>
  <si>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</si>
  <si>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</si>
  <si>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</si>
  <si>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</si>
  <si>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</si>
  <si>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</si>
  <si>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</si>
  <si>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</si>
  <si>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</si>
  <si>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</si>
  <si>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</si>
  <si>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</si>
  <si>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</si>
  <si>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</si>
  <si>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</si>
  <si>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</si>
  <si>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</si>
  <si>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</si>
  <si>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</si>
  <si>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</si>
  <si>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</si>
  <si>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</si>
  <si>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</si>
  <si>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</si>
  <si>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</si>
  <si>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</si>
  <si>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</si>
  <si>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</si>
  <si>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</si>
  <si>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</si>
  <si>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</si>
  <si>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</si>
  <si>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</si>
  <si>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</si>
  <si>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</si>
  <si>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</si>
  <si>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</si>
  <si>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</si>
  <si>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</si>
  <si>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</si>
  <si>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</si>
  <si>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</si>
  <si>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</si>
  <si>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</si>
  <si>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</si>
  <si>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</si>
  <si>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</si>
  <si>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</si>
  <si>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</si>
  <si>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</si>
  <si>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</si>
  <si>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</si>
  <si>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</si>
  <si>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</si>
  <si>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</si>
  <si>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</si>
  <si>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</si>
  <si>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</si>
  <si>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</si>
  <si>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</si>
  <si>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</si>
  <si>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</si>
  <si>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</si>
  <si>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</si>
  <si>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</si>
  <si>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</si>
  <si>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</si>
  <si>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</si>
  <si>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</si>
  <si>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</si>
  <si>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</si>
  <si>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</si>
  <si>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</si>
  <si>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</si>
  <si>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</si>
  <si>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</si>
  <si>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</si>
  <si>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</si>
  <si>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</si>
  <si>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</si>
  <si>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</si>
  <si>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</si>
  <si>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</si>
  <si>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</si>
  <si>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</si>
  <si>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</si>
  <si>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</si>
  <si>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</si>
  <si>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</si>
  <si>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</si>
  <si>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</si>
  <si>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</si>
  <si>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</si>
  <si>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</si>
  <si>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</si>
  <si>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</si>
  <si>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</si>
  <si>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</si>
  <si>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</si>
  <si>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</si>
  <si>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</si>
  <si>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</si>
  <si>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</si>
  <si>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</si>
  <si>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</si>
  <si>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</si>
  <si>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</si>
  <si>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</si>
  <si>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</si>
  <si>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</si>
  <si>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</si>
  <si>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</si>
  <si>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</si>
  <si>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</si>
  <si>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</si>
  <si>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</si>
  <si>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</si>
  <si>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</si>
  <si>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</si>
  <si>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</si>
  <si>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</si>
  <si>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</si>
  <si>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</si>
  <si>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</si>
  <si>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</si>
  <si>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</si>
  <si>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</si>
  <si>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</si>
  <si>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</si>
  <si>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</si>
  <si>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</si>
  <si>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</si>
  <si>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</si>
  <si>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</si>
  <si>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</si>
  <si>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</si>
  <si>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</si>
  <si>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</si>
  <si>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</si>
  <si>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</si>
  <si>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</si>
  <si>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</si>
  <si>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</si>
  <si>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</si>
  <si>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</si>
  <si>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</si>
  <si>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</si>
  <si>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</si>
  <si>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</si>
  <si>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</si>
  <si>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</si>
  <si>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</si>
  <si>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</si>
  <si>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</si>
  <si>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</si>
  <si>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</si>
  <si>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</si>
  <si>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</si>
  <si>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</si>
  <si>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</si>
  <si>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</si>
  <si>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</si>
  <si>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</si>
  <si>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</si>
  <si>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</si>
  <si>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</si>
  <si>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</si>
  <si>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</si>
  <si>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</si>
  <si>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</si>
  <si>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</si>
  <si>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</si>
  <si>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</si>
  <si>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</si>
  <si>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</si>
  <si>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</si>
  <si>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</si>
  <si>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</si>
  <si>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</si>
  <si>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</si>
  <si>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</si>
  <si>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</si>
  <si>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</si>
  <si>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</si>
  <si>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</si>
  <si>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</si>
  <si>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</si>
  <si>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</si>
  <si>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</si>
  <si>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</si>
  <si>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</si>
  <si>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</si>
  <si>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</si>
  <si>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</si>
  <si>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</si>
  <si>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</si>
  <si>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</si>
  <si>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</si>
  <si>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</si>
  <si>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</si>
  <si>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</si>
  <si>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</si>
  <si>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</si>
  <si>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</si>
  <si>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</si>
  <si>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</si>
  <si>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</si>
  <si>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</si>
  <si>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</si>
  <si>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</si>
  <si>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</si>
  <si>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</si>
  <si>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</si>
  <si>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</si>
  <si>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</si>
  <si>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</si>
  <si>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</si>
  <si>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</si>
  <si>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</si>
  <si>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</si>
  <si>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</si>
  <si>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</si>
  <si>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</si>
  <si>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</si>
  <si>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</si>
  <si>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</si>
  <si>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</si>
  <si>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</si>
  <si>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</si>
  <si>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</si>
  <si>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</si>
  <si>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</si>
  <si>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</si>
  <si>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</si>
  <si>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</si>
  <si>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</si>
  <si>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</si>
  <si>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</si>
  <si>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</si>
  <si>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</si>
  <si>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</si>
  <si>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</si>
  <si>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</si>
  <si>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</si>
  <si>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</si>
  <si>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</si>
  <si>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</si>
  <si>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</si>
  <si>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</si>
  <si>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</si>
  <si>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</si>
  <si>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</si>
  <si>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</si>
  <si>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</si>
  <si>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</si>
  <si>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</si>
  <si>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</si>
  <si>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</si>
  <si>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</si>
  <si>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</si>
  <si>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</si>
  <si>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</si>
  <si>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</si>
  <si>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</si>
  <si>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</si>
  <si>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</si>
  <si>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</si>
  <si>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</si>
  <si>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</si>
  <si>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</si>
  <si>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</si>
  <si>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</si>
  <si>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</si>
  <si>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</si>
  <si>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</si>
  <si>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</si>
  <si>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</si>
  <si>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</si>
  <si>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</si>
  <si>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</si>
  <si>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</si>
  <si>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</si>
  <si>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</si>
  <si>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</si>
  <si>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</si>
  <si>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</si>
  <si>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</si>
  <si>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</si>
  <si>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</si>
  <si>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</si>
  <si>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</si>
  <si>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</si>
  <si>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</si>
  <si>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</si>
  <si>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</si>
  <si>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</si>
  <si>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</si>
  <si>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</si>
  <si>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</si>
  <si>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</si>
  <si>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</si>
  <si>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</si>
  <si>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</si>
  <si>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</si>
  <si>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</si>
  <si>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</si>
  <si>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</si>
  <si>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</si>
  <si>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</si>
  <si>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</si>
  <si>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</si>
  <si>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</si>
  <si>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</si>
  <si>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</si>
  <si>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</si>
  <si>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</si>
  <si>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</si>
  <si>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</si>
  <si>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</si>
  <si>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</si>
  <si>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</si>
  <si>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</si>
  <si>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</si>
  <si>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</si>
  <si>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</si>
  <si>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</si>
  <si>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</si>
  <si>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</si>
  <si>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</si>
  <si>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</si>
  <si>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</si>
  <si>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</si>
  <si>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</si>
  <si>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</si>
  <si>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</si>
  <si>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</si>
  <si>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</si>
  <si>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</si>
  <si>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</si>
  <si>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</si>
  <si>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</si>
  <si>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</si>
  <si>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</si>
  <si>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</si>
  <si>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</si>
  <si>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</si>
  <si>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</si>
  <si>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</si>
  <si>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</si>
  <si>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</si>
  <si>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</si>
  <si>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</si>
  <si>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</si>
  <si>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</si>
  <si>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</si>
  <si>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</si>
  <si>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</si>
  <si>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</si>
  <si>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</si>
  <si>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</si>
  <si>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</si>
  <si>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</si>
  <si>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</si>
  <si>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</si>
  <si>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</si>
  <si>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</si>
  <si>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</si>
  <si>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</si>
  <si>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</si>
  <si>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</si>
  <si>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</si>
  <si>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</si>
  <si>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</si>
  <si>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</si>
  <si>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</si>
  <si>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</si>
  <si>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</si>
  <si>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</si>
  <si>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</si>
  <si>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</si>
  <si>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</si>
  <si>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</si>
  <si>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</si>
  <si>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</si>
  <si>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</si>
  <si>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</si>
  <si>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</si>
  <si>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</si>
  <si>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</si>
  <si>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</si>
  <si>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</si>
  <si>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</si>
  <si>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</si>
  <si>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</si>
  <si>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</si>
  <si>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</si>
  <si>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</si>
  <si>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</si>
  <si>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</si>
  <si>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</si>
  <si>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</si>
  <si>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</si>
  <si>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</si>
  <si>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</si>
  <si>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</si>
  <si>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</si>
  <si>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</si>
  <si>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</si>
  <si>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</si>
  <si>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</si>
  <si>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</si>
  <si>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</si>
  <si>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</si>
  <si>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</si>
  <si>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</si>
  <si>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</si>
  <si>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</si>
  <si>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</si>
  <si>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</si>
  <si>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</si>
  <si>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</si>
  <si>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</si>
  <si>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</si>
  <si>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</si>
  <si>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</si>
  <si>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</si>
  <si>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</si>
  <si>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</si>
  <si>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</si>
  <si>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</si>
  <si>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</si>
  <si>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</si>
  <si>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</si>
  <si>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</si>
  <si>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</si>
  <si>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</si>
  <si>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</si>
  <si>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</si>
  <si>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</si>
  <si>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</si>
  <si>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</si>
  <si>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</si>
  <si>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</si>
  <si>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</si>
  <si>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</si>
  <si>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</si>
  <si>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</si>
  <si>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</si>
  <si>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</si>
  <si>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</si>
  <si>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</si>
  <si>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</si>
  <si>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</si>
  <si>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</si>
  <si>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</si>
  <si>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</si>
  <si>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</si>
  <si>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</si>
  <si>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</si>
  <si>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</si>
  <si>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</si>
  <si>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</si>
  <si>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</si>
  <si>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</si>
  <si>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</si>
  <si>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</si>
  <si>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</si>
  <si>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</si>
  <si>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</si>
  <si>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</si>
  <si>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</si>
  <si>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</si>
  <si>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</si>
  <si>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</si>
  <si>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</si>
  <si>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</si>
  <si>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</si>
  <si>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</si>
  <si>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</si>
  <si>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</si>
  <si>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</si>
  <si>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</si>
  <si>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</si>
  <si>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</si>
  <si>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</si>
  <si>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</si>
  <si>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</si>
  <si>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</si>
  <si>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</si>
  <si>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</si>
  <si>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</si>
  <si>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</si>
  <si>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</si>
  <si>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</si>
  <si>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</si>
  <si>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</si>
  <si>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</si>
  <si>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</si>
  <si>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</si>
  <si>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</si>
  <si>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</si>
  <si>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</si>
  <si>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</si>
  <si>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</si>
  <si>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</si>
  <si>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</si>
  <si>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</si>
  <si>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</si>
  <si>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</si>
  <si>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</si>
  <si>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</si>
  <si>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</si>
  <si>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</si>
  <si>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</si>
  <si>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</si>
  <si>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</si>
  <si>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</si>
  <si>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</si>
  <si>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</si>
  <si>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</si>
  <si>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</si>
  <si>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</si>
  <si>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</si>
  <si>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</si>
  <si>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</si>
  <si>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</si>
  <si>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</si>
  <si>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</si>
  <si>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</si>
  <si>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</si>
  <si>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</si>
  <si>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</si>
  <si>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</si>
  <si>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</si>
  <si>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</si>
  <si>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</si>
  <si>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</si>
  <si>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</si>
  <si>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</si>
  <si>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</si>
  <si>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</si>
  <si>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</si>
  <si>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</si>
  <si>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</si>
  <si>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</si>
  <si>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</si>
  <si>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</si>
  <si>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</si>
  <si>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</si>
  <si>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</si>
  <si>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</si>
  <si>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</si>
  <si>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</si>
  <si>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</si>
  <si>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</si>
  <si>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</si>
  <si>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</si>
  <si>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</si>
  <si>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</si>
  <si>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</si>
  <si>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</si>
  <si>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</si>
  <si>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</si>
  <si>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</si>
  <si>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</si>
  <si>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</si>
  <si>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</si>
  <si>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</si>
  <si>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</si>
  <si>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</si>
  <si>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</si>
  <si>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</si>
  <si>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</si>
  <si>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</si>
  <si>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</si>
  <si>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</si>
  <si>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</si>
  <si>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</si>
  <si>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</si>
  <si>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</si>
  <si>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</si>
  <si>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</si>
  <si>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</si>
  <si>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</si>
  <si>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</si>
  <si>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</si>
  <si>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</si>
  <si>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</si>
  <si>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</si>
  <si>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</si>
  <si>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</si>
  <si>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</si>
  <si>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</si>
  <si>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</si>
  <si>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</si>
  <si>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</si>
  <si>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</si>
  <si>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</si>
  <si>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</si>
  <si>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</si>
  <si>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</si>
  <si>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</si>
  <si>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</si>
  <si>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</si>
  <si>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</si>
  <si>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</si>
  <si>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</si>
  <si>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</si>
  <si>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</si>
  <si>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</si>
  <si>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</si>
  <si>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</si>
  <si>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</si>
  <si>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</si>
  <si>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</si>
  <si>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</si>
  <si>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</si>
  <si>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</si>
  <si>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</si>
  <si>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</si>
  <si>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</si>
  <si>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</si>
  <si>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</si>
  <si>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</si>
  <si>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</si>
  <si>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</si>
  <si>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</si>
  <si>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</si>
  <si>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</si>
  <si>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</si>
  <si>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</si>
  <si>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</si>
  <si>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</si>
  <si>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</si>
  <si>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</si>
  <si>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</si>
  <si>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</si>
  <si>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</si>
  <si>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</si>
  <si>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</si>
  <si>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</si>
  <si>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</si>
  <si>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</si>
  <si>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</si>
  <si>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</si>
  <si>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</si>
  <si>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</si>
  <si>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</si>
  <si>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</si>
  <si>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</si>
  <si>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</si>
  <si>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</si>
  <si>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</si>
  <si>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</si>
  <si>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</si>
  <si>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</si>
  <si>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</si>
  <si>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</si>
  <si>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</si>
  <si>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</si>
  <si>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</si>
  <si>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</si>
  <si>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</si>
  <si>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</si>
  <si>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</si>
  <si>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</si>
  <si>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</si>
  <si>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</si>
  <si>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</si>
  <si>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</si>
  <si>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</si>
  <si>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</si>
  <si>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</si>
  <si>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</si>
  <si>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</si>
  <si>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</si>
  <si>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</si>
  <si>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</si>
  <si>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</si>
  <si>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</si>
  <si>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</si>
  <si>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</si>
  <si>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</si>
  <si>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</si>
  <si>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</si>
  <si>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</si>
  <si>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</si>
  <si>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</si>
  <si>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</si>
  <si>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</si>
  <si>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</si>
  <si>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</si>
  <si>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</si>
  <si>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</si>
  <si>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</si>
  <si>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</si>
  <si>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</si>
  <si>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</si>
  <si>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</si>
  <si>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</si>
  <si>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</si>
  <si>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</si>
  <si>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</si>
  <si>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</si>
  <si>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</si>
  <si>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</si>
  <si>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</si>
  <si>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</si>
  <si>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</si>
  <si>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</si>
  <si>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</si>
  <si>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</si>
  <si>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</si>
  <si>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</si>
  <si>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</si>
  <si>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</si>
  <si>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</si>
  <si>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</si>
  <si>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</si>
  <si>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</si>
  <si>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</si>
  <si>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</si>
  <si>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</si>
  <si>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</si>
  <si>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</si>
  <si>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</si>
  <si>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</si>
  <si>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</si>
  <si>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</si>
  <si>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</si>
  <si>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</si>
  <si>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</si>
  <si>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</si>
  <si>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</si>
  <si>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</si>
  <si>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</si>
  <si>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</si>
  <si>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</si>
  <si>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</si>
  <si>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</si>
  <si>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</si>
  <si>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</si>
  <si>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</si>
  <si>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</si>
  <si>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</si>
  <si>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</si>
  <si>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</si>
  <si>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</si>
  <si>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</si>
  <si>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</si>
  <si>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</si>
  <si>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</si>
  <si>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</si>
  <si>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</si>
  <si>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</si>
  <si>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</si>
  <si>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</si>
  <si>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</si>
  <si>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</si>
  <si>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</si>
  <si>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</si>
  <si>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</si>
  <si>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</si>
  <si>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</si>
  <si>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</si>
  <si>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</si>
  <si>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</si>
  <si>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</si>
  <si>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</si>
  <si>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</si>
  <si>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</si>
  <si>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</si>
  <si>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</si>
  <si>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</si>
  <si>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</si>
  <si>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</si>
  <si>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</si>
  <si>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</si>
  <si>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</si>
  <si>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</si>
  <si>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</si>
  <si>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</si>
  <si>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</si>
  <si>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</si>
  <si>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</si>
  <si>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</si>
  <si>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</si>
  <si>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</si>
  <si>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</si>
  <si>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</si>
  <si>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</si>
  <si>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</si>
  <si>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</si>
  <si>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</si>
  <si>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</si>
  <si>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</si>
  <si>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</si>
  <si>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</si>
  <si>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</si>
  <si>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</si>
  <si>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</si>
  <si>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</si>
  <si>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</si>
  <si>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</si>
  <si>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</si>
  <si>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</si>
  <si>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</si>
  <si>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</si>
  <si>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</si>
  <si>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</si>
  <si>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</si>
  <si>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</si>
  <si>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</si>
  <si>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</si>
  <si>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</si>
  <si>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</si>
  <si>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</si>
  <si>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</si>
  <si>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</si>
  <si>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</si>
  <si>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</si>
  <si>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</si>
  <si>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</si>
  <si>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</si>
  <si>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</si>
  <si>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</si>
  <si>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</si>
  <si>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</si>
  <si>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</si>
  <si>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</si>
  <si>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</si>
  <si>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</si>
  <si>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</si>
  <si>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</si>
  <si>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</si>
  <si>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</si>
  <si>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</si>
  <si>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</si>
  <si>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</si>
  <si>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</si>
  <si>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</si>
  <si>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</si>
  <si>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</si>
  <si>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</si>
  <si>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</si>
  <si>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</si>
  <si>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</si>
  <si>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</si>
  <si>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</si>
  <si>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</si>
  <si>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</si>
  <si>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</si>
  <si>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</si>
  <si>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</si>
  <si>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</si>
  <si>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</si>
  <si>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</si>
  <si>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</si>
  <si>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</si>
  <si>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</si>
  <si>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</si>
  <si>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</si>
  <si>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</si>
  <si>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</si>
  <si>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</si>
  <si>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</si>
  <si>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</si>
  <si>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</si>
  <si>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</si>
  <si>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</si>
  <si>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</si>
  <si>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</si>
  <si>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</si>
  <si>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</si>
  <si>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</si>
  <si>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</si>
  <si>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</si>
  <si>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</si>
  <si>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</si>
  <si>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</si>
  <si>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</si>
  <si>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</si>
  <si>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</si>
  <si>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</si>
  <si>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</si>
  <si>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</si>
  <si>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</si>
  <si>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</si>
  <si>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</si>
  <si>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</si>
  <si>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</si>
  <si>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</si>
  <si>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</si>
  <si>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</si>
  <si>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</si>
  <si>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</si>
  <si>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</si>
  <si>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</si>
  <si>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</si>
  <si>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</si>
  <si>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</si>
  <si>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</si>
  <si>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</si>
  <si>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</si>
  <si>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</si>
  <si>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</si>
  <si>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</si>
  <si>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</si>
  <si>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</si>
  <si>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</si>
  <si>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</si>
  <si>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</si>
  <si>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</si>
  <si>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</si>
  <si>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</si>
  <si>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</si>
  <si>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</si>
  <si>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</si>
  <si>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</si>
  <si>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</si>
  <si>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</si>
  <si>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</si>
  <si>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</si>
  <si>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</si>
  <si>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</si>
  <si>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</si>
  <si>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</si>
  <si>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</si>
  <si>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</si>
  <si>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</si>
  <si>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</si>
  <si>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</si>
  <si>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</si>
  <si>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</si>
  <si>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</si>
  <si>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</si>
  <si>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</si>
  <si>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</si>
  <si>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</si>
  <si>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</si>
  <si>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</si>
  <si>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</si>
  <si>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</si>
  <si>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</si>
  <si>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</si>
  <si>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</si>
  <si>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</si>
  <si>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</si>
  <si>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</si>
  <si>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</si>
  <si>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</si>
  <si>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</si>
  <si>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</si>
  <si>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</si>
  <si>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</si>
  <si>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</si>
  <si>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</si>
  <si>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</si>
  <si>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</si>
  <si>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</si>
  <si>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</si>
  <si>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</si>
  <si>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</si>
  <si>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</si>
  <si>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</si>
  <si>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</si>
  <si>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</si>
  <si>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</si>
  <si>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</si>
  <si>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</si>
  <si>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</si>
  <si>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</si>
  <si>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</si>
  <si>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</si>
  <si>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</si>
  <si>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</si>
  <si>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Perkovca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</si>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</sst>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1888717.35</v>
      </c>
      <c r="D2" s="7">
        <f>'PR-RAS'!E6</f>
        <v>2111521.19</v>
      </c>
      <c r="E2" s="7">
        <v>0</v>
      </c>
      <c r="F2" s="7">
        <v>0</v>
      </c>
      <c r="G2" s="8">
        <f t="shared" ref="G2:G274" si="0">(B2/1000)*(C2*1+D2*2)</f>
        <v>6111.7597300000007</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1649895.25</v>
      </c>
      <c r="D45" s="2">
        <f>'PR-RAS'!E49</f>
        <v>1784060.8</v>
      </c>
      <c r="E45" s="2">
        <v>0</v>
      </c>
      <c r="F45" s="2">
        <v>0</v>
      </c>
      <c r="G45" s="3">
        <f t="shared" si="0"/>
        <v>229592.74139999997</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1649591.56</v>
      </c>
      <c r="D64" s="2">
        <f>'PR-RAS'!E68</f>
        <v>1783372.6</v>
      </c>
      <c r="E64" s="2">
        <v>0</v>
      </c>
      <c r="F64" s="2">
        <v>0</v>
      </c>
      <c r="G64" s="3">
        <f t="shared" si="0"/>
        <v>328629.21587999997</v>
      </c>
      <c r="H64" s="3">
        <f t="shared" si="1"/>
        <v>0.83999999985098839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1649591.56</v>
      </c>
      <c r="D65" s="2">
        <f>'PR-RAS'!E69</f>
        <v>1783372.6</v>
      </c>
      <c r="E65" s="2">
        <v>0</v>
      </c>
      <c r="F65" s="2">
        <v>0</v>
      </c>
      <c r="G65" s="3">
        <f t="shared" si="0"/>
        <v>333845.55264000001</v>
      </c>
      <c r="H65" s="3">
        <f t="shared" si="1"/>
        <v>0.83999999985098839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303.69</v>
      </c>
      <c r="D73" s="2">
        <f>'PR-RAS'!E77</f>
        <v>688.2</v>
      </c>
      <c r="E73" s="2">
        <v>0</v>
      </c>
      <c r="F73" s="2">
        <v>0</v>
      </c>
      <c r="G73" s="3">
        <f t="shared" si="0"/>
        <v>120.96648</v>
      </c>
      <c r="H73" s="3">
        <f t="shared" si="1"/>
        <v>0.51000000000004775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303.69</v>
      </c>
      <c r="D74" s="2">
        <f>'PR-RAS'!E78</f>
        <v>688.2</v>
      </c>
      <c r="E74" s="2">
        <v>0</v>
      </c>
      <c r="F74" s="2">
        <v>0</v>
      </c>
      <c r="G74" s="3">
        <f t="shared" si="0"/>
        <v>122.64657</v>
      </c>
      <c r="H74" s="3">
        <f t="shared" si="1"/>
        <v>0.51000000000004775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31097.19</v>
      </c>
      <c r="D102" s="2">
        <f>'PR-RAS'!E106</f>
        <v>25797.98</v>
      </c>
      <c r="E102" s="2">
        <v>0</v>
      </c>
      <c r="F102" s="2">
        <v>0</v>
      </c>
      <c r="G102" s="3">
        <f t="shared" si="0"/>
        <v>8352.0081499999997</v>
      </c>
      <c r="H102" s="3">
        <f t="shared" si="1"/>
        <v>0.20999999999912689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31097.19</v>
      </c>
      <c r="D108" s="2">
        <f>'PR-RAS'!E112</f>
        <v>25797.98</v>
      </c>
      <c r="E108" s="2">
        <v>0</v>
      </c>
      <c r="F108" s="2">
        <v>0</v>
      </c>
      <c r="G108" s="3">
        <f t="shared" si="0"/>
        <v>8848.16705</v>
      </c>
      <c r="H108" s="3">
        <f t="shared" si="1"/>
        <v>0.20999999999912689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27625.19</v>
      </c>
      <c r="D113" s="2">
        <f>'PR-RAS'!E117</f>
        <v>22163.98</v>
      </c>
      <c r="E113" s="2">
        <v>0</v>
      </c>
      <c r="F113" s="2">
        <v>0</v>
      </c>
      <c r="G113" s="3">
        <f t="shared" si="0"/>
        <v>8058.7527999999993</v>
      </c>
      <c r="H113" s="3">
        <f t="shared" si="1"/>
        <v>0.20999999999912689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3472</v>
      </c>
      <c r="D115" s="2">
        <f>'PR-RAS'!E119</f>
        <v>3634</v>
      </c>
      <c r="E115" s="2">
        <v>0</v>
      </c>
      <c r="F115" s="2">
        <v>0</v>
      </c>
      <c r="G115" s="3">
        <f t="shared" si="0"/>
        <v>1224.3600000000001</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6357.86</v>
      </c>
      <c r="D121" s="2">
        <f>'PR-RAS'!E125</f>
        <v>9081.98</v>
      </c>
      <c r="E121" s="2">
        <v>0</v>
      </c>
      <c r="F121" s="2">
        <v>0</v>
      </c>
      <c r="G121" s="3">
        <f t="shared" si="0"/>
        <v>2942.6183999999998</v>
      </c>
      <c r="H121" s="3">
        <f t="shared" si="1"/>
        <v>0.16000000000076398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6357.86</v>
      </c>
      <c r="D122" s="2">
        <f>'PR-RAS'!E126</f>
        <v>9081.98</v>
      </c>
      <c r="E122" s="2">
        <v>0</v>
      </c>
      <c r="F122" s="2">
        <v>0</v>
      </c>
      <c r="G122" s="3">
        <f t="shared" si="0"/>
        <v>2967.1402199999998</v>
      </c>
      <c r="H122" s="3">
        <f t="shared" si="1"/>
        <v>0.16000000000076398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6357.86</v>
      </c>
      <c r="D124" s="2">
        <f>'PR-RAS'!E128</f>
        <v>9081.98</v>
      </c>
      <c r="E124" s="2">
        <v>0</v>
      </c>
      <c r="F124" s="2">
        <v>0</v>
      </c>
      <c r="G124" s="3">
        <f t="shared" si="0"/>
        <v>3016.1838600000001</v>
      </c>
      <c r="H124" s="3">
        <f t="shared" si="1"/>
        <v>0.16000000000076398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201367.05</v>
      </c>
      <c r="D130" s="2">
        <f>'PR-RAS'!E134</f>
        <v>292580.43</v>
      </c>
      <c r="E130" s="2">
        <v>0</v>
      </c>
      <c r="F130" s="2">
        <v>0</v>
      </c>
      <c r="G130" s="3">
        <f t="shared" si="0"/>
        <v>101462.10038999999</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201367.05</v>
      </c>
      <c r="D131" s="2">
        <f>'PR-RAS'!E135</f>
        <v>292580.43</v>
      </c>
      <c r="E131" s="2">
        <v>0</v>
      </c>
      <c r="F131" s="2">
        <v>0</v>
      </c>
      <c r="G131" s="3">
        <f t="shared" si="0"/>
        <v>102248.6283</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183704.24</v>
      </c>
      <c r="D132" s="2">
        <f>'PR-RAS'!E136</f>
        <v>288635.21999999997</v>
      </c>
      <c r="E132" s="2">
        <v>0</v>
      </c>
      <c r="F132" s="2">
        <v>0</v>
      </c>
      <c r="G132" s="3">
        <f t="shared" si="0"/>
        <v>99687.683080000003</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17662.810000000001</v>
      </c>
      <c r="D133" s="2">
        <f>'PR-RAS'!E137</f>
        <v>3945.21</v>
      </c>
      <c r="E133" s="2">
        <v>0</v>
      </c>
      <c r="F133" s="2">
        <v>0</v>
      </c>
      <c r="G133" s="3">
        <f t="shared" si="0"/>
        <v>3373.0263600000008</v>
      </c>
      <c r="H133" s="3">
        <f t="shared" si="1"/>
        <v>0.39999999999872671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1870639.83</v>
      </c>
      <c r="D148" s="2">
        <f>'PR-RAS'!E152</f>
        <v>2184193.94</v>
      </c>
      <c r="E148" s="2">
        <v>0</v>
      </c>
      <c r="F148" s="2">
        <v>0</v>
      </c>
      <c r="G148" s="3">
        <f t="shared" si="0"/>
        <v>917137.07337</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1529063.42</v>
      </c>
      <c r="D149" s="2">
        <f>'PR-RAS'!E153</f>
        <v>1832037.1700000002</v>
      </c>
      <c r="E149" s="2">
        <v>0</v>
      </c>
      <c r="F149" s="2">
        <v>0</v>
      </c>
      <c r="G149" s="3">
        <f t="shared" si="0"/>
        <v>768584.38847999997</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1264132.93</v>
      </c>
      <c r="D150" s="2">
        <f>'PR-RAS'!E154</f>
        <v>1521478.6</v>
      </c>
      <c r="E150" s="2">
        <v>0</v>
      </c>
      <c r="F150" s="2">
        <v>0</v>
      </c>
      <c r="G150" s="3">
        <f t="shared" si="0"/>
        <v>641756.42936999991</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1264132.93</v>
      </c>
      <c r="D151" s="2">
        <f>'PR-RAS'!E155</f>
        <v>1521478.6</v>
      </c>
      <c r="E151" s="2">
        <v>0</v>
      </c>
      <c r="F151" s="2">
        <v>0</v>
      </c>
      <c r="G151" s="3">
        <f t="shared" si="0"/>
        <v>646063.51949999994</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57460.5</v>
      </c>
      <c r="D155" s="2">
        <f>'PR-RAS'!E159</f>
        <v>61489.85</v>
      </c>
      <c r="E155" s="2">
        <v>0</v>
      </c>
      <c r="F155" s="2">
        <v>0</v>
      </c>
      <c r="G155" s="3">
        <f t="shared" si="0"/>
        <v>27787.790800000002</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207469.99000000002</v>
      </c>
      <c r="D156" s="2">
        <f>'PR-RAS'!E160</f>
        <v>249068.72</v>
      </c>
      <c r="E156" s="2">
        <v>0</v>
      </c>
      <c r="F156" s="2">
        <v>0</v>
      </c>
      <c r="G156" s="3">
        <f t="shared" si="0"/>
        <v>109369.15165000001</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207456.73</v>
      </c>
      <c r="D158" s="2">
        <f>'PR-RAS'!E162</f>
        <v>248873.16</v>
      </c>
      <c r="E158" s="2">
        <v>0</v>
      </c>
      <c r="F158" s="2">
        <v>0</v>
      </c>
      <c r="G158" s="3">
        <f t="shared" si="0"/>
        <v>110716.87885000001</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13.26</v>
      </c>
      <c r="D159" s="2">
        <f>'PR-RAS'!E163</f>
        <v>195.56</v>
      </c>
      <c r="E159" s="2">
        <v>0</v>
      </c>
      <c r="F159" s="2">
        <v>0</v>
      </c>
      <c r="G159" s="3">
        <f t="shared" si="0"/>
        <v>63.892040000000001</v>
      </c>
      <c r="H159" s="3">
        <f t="shared" si="1"/>
        <v>0.69999999999999751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314247.84000000003</v>
      </c>
      <c r="D160" s="2">
        <f>'PR-RAS'!E164</f>
        <v>330981.94999999995</v>
      </c>
      <c r="E160" s="2">
        <v>0</v>
      </c>
      <c r="F160" s="2">
        <v>0</v>
      </c>
      <c r="G160" s="3">
        <f t="shared" si="0"/>
        <v>155217.66665999999</v>
      </c>
      <c r="H160" s="3">
        <f t="shared" si="1"/>
        <v>0.21000000002095476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52203.42</v>
      </c>
      <c r="D161" s="2">
        <f>'PR-RAS'!E165</f>
        <v>58500.52</v>
      </c>
      <c r="E161" s="2">
        <v>0</v>
      </c>
      <c r="F161" s="2">
        <v>0</v>
      </c>
      <c r="G161" s="3">
        <f t="shared" si="0"/>
        <v>27072.713599999999</v>
      </c>
      <c r="H161" s="3">
        <f t="shared" si="1"/>
        <v>0.90000000000145519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9164.77</v>
      </c>
      <c r="D162" s="2">
        <f>'PR-RAS'!E166</f>
        <v>10408.5</v>
      </c>
      <c r="E162" s="2">
        <v>0</v>
      </c>
      <c r="F162" s="2">
        <v>0</v>
      </c>
      <c r="G162" s="3">
        <f t="shared" si="0"/>
        <v>4827.0649700000004</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39852.15</v>
      </c>
      <c r="D163" s="2">
        <f>'PR-RAS'!E167</f>
        <v>45054.02</v>
      </c>
      <c r="E163" s="2">
        <v>0</v>
      </c>
      <c r="F163" s="2">
        <v>0</v>
      </c>
      <c r="G163" s="3">
        <f t="shared" si="0"/>
        <v>21053.550780000001</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873</v>
      </c>
      <c r="D164" s="2">
        <f>'PR-RAS'!E168</f>
        <v>1088</v>
      </c>
      <c r="E164" s="2">
        <v>0</v>
      </c>
      <c r="F164" s="2">
        <v>0</v>
      </c>
      <c r="G164" s="3">
        <f t="shared" si="0"/>
        <v>496.98700000000002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2313.5</v>
      </c>
      <c r="D165" s="2">
        <f>'PR-RAS'!E169</f>
        <v>1950</v>
      </c>
      <c r="E165" s="2">
        <v>0</v>
      </c>
      <c r="F165" s="2">
        <v>0</v>
      </c>
      <c r="G165" s="3">
        <f t="shared" si="0"/>
        <v>1019.014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103243.51</v>
      </c>
      <c r="D166" s="2">
        <f>'PR-RAS'!E170</f>
        <v>107081.99</v>
      </c>
      <c r="E166" s="2">
        <v>0</v>
      </c>
      <c r="F166" s="2">
        <v>0</v>
      </c>
      <c r="G166" s="3">
        <f t="shared" si="0"/>
        <v>52372.235849999997</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10512.58</v>
      </c>
      <c r="D167" s="2">
        <f>'PR-RAS'!E171</f>
        <v>13924.14</v>
      </c>
      <c r="E167" s="2">
        <v>0</v>
      </c>
      <c r="F167" s="2">
        <v>0</v>
      </c>
      <c r="G167" s="3">
        <f t="shared" si="0"/>
        <v>6367.9027600000009</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63401.81</v>
      </c>
      <c r="D168" s="2">
        <f>'PR-RAS'!E172</f>
        <v>63247.16</v>
      </c>
      <c r="E168" s="2">
        <v>0</v>
      </c>
      <c r="F168" s="2">
        <v>0</v>
      </c>
      <c r="G168" s="3">
        <f t="shared" si="0"/>
        <v>31712.653710000002</v>
      </c>
      <c r="H168" s="3">
        <f t="shared" si="1"/>
        <v>0.35000000000582077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25891.78</v>
      </c>
      <c r="D169" s="2">
        <f>'PR-RAS'!E173</f>
        <v>26908.84</v>
      </c>
      <c r="E169" s="2">
        <v>0</v>
      </c>
      <c r="F169" s="2">
        <v>0</v>
      </c>
      <c r="G169" s="3">
        <f t="shared" si="0"/>
        <v>13391.189279999999</v>
      </c>
      <c r="H169" s="3">
        <f t="shared" si="1"/>
        <v>0.38000000000101863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2326.6</v>
      </c>
      <c r="D170" s="2">
        <f>'PR-RAS'!E174</f>
        <v>2131.75</v>
      </c>
      <c r="E170" s="2">
        <v>0</v>
      </c>
      <c r="F170" s="2">
        <v>0</v>
      </c>
      <c r="G170" s="3">
        <f t="shared" si="0"/>
        <v>1113.7269000000001</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714.29</v>
      </c>
      <c r="D171" s="2">
        <f>'PR-RAS'!E175</f>
        <v>694.1</v>
      </c>
      <c r="E171" s="2">
        <v>0</v>
      </c>
      <c r="F171" s="2">
        <v>0</v>
      </c>
      <c r="G171" s="3">
        <f t="shared" si="0"/>
        <v>357.42329999999998</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396.45</v>
      </c>
      <c r="D173" s="2">
        <f>'PR-RAS'!E177</f>
        <v>176</v>
      </c>
      <c r="E173" s="2">
        <v>0</v>
      </c>
      <c r="F173" s="2">
        <v>0</v>
      </c>
      <c r="G173" s="3">
        <f t="shared" si="0"/>
        <v>128.73339999999999</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131918.69999999998</v>
      </c>
      <c r="D174" s="2">
        <f>'PR-RAS'!E178</f>
        <v>135461.32999999999</v>
      </c>
      <c r="E174" s="2">
        <v>0</v>
      </c>
      <c r="F174" s="2">
        <v>0</v>
      </c>
      <c r="G174" s="3">
        <f t="shared" si="0"/>
        <v>69691.555279999986</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96571.03</v>
      </c>
      <c r="D175" s="2">
        <f>'PR-RAS'!E179</f>
        <v>94367.46</v>
      </c>
      <c r="E175" s="2">
        <v>0</v>
      </c>
      <c r="F175" s="2">
        <v>0</v>
      </c>
      <c r="G175" s="3">
        <f t="shared" si="0"/>
        <v>49643.2353</v>
      </c>
      <c r="H175" s="3">
        <f t="shared" si="1"/>
        <v>0.49000000000523869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11461.4</v>
      </c>
      <c r="D176" s="2">
        <f>'PR-RAS'!E180</f>
        <v>15189.78</v>
      </c>
      <c r="E176" s="2">
        <v>0</v>
      </c>
      <c r="F176" s="2">
        <v>0</v>
      </c>
      <c r="G176" s="3">
        <f t="shared" si="0"/>
        <v>7322.1679999999997</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730</v>
      </c>
      <c r="D177" s="2">
        <f>'PR-RAS'!E181</f>
        <v>150</v>
      </c>
      <c r="E177" s="2">
        <v>0</v>
      </c>
      <c r="F177" s="2">
        <v>0</v>
      </c>
      <c r="G177" s="3">
        <f t="shared" si="0"/>
        <v>181.28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8293.09</v>
      </c>
      <c r="D178" s="2">
        <f>'PR-RAS'!E182</f>
        <v>9533.9699999999993</v>
      </c>
      <c r="E178" s="2">
        <v>0</v>
      </c>
      <c r="F178" s="2">
        <v>0</v>
      </c>
      <c r="G178" s="3">
        <f t="shared" si="0"/>
        <v>4842.9023099999995</v>
      </c>
      <c r="H178" s="3">
        <f t="shared" si="1"/>
        <v>0.12000000000080036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5033.8599999999997</v>
      </c>
      <c r="D180" s="2">
        <f>'PR-RAS'!E184</f>
        <v>4358.47</v>
      </c>
      <c r="E180" s="2">
        <v>0</v>
      </c>
      <c r="F180" s="2">
        <v>0</v>
      </c>
      <c r="G180" s="3">
        <f t="shared" si="0"/>
        <v>2461.3932</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8616.69</v>
      </c>
      <c r="D181" s="2">
        <f>'PR-RAS'!E185</f>
        <v>9993.9500000000007</v>
      </c>
      <c r="E181" s="2">
        <v>0</v>
      </c>
      <c r="F181" s="2">
        <v>0</v>
      </c>
      <c r="G181" s="3">
        <f t="shared" si="0"/>
        <v>5148.8262000000004</v>
      </c>
      <c r="H181" s="3">
        <f t="shared" si="1"/>
        <v>0.35999999999876309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1141.3900000000001</v>
      </c>
      <c r="D182" s="2">
        <f>'PR-RAS'!E186</f>
        <v>1621.24</v>
      </c>
      <c r="E182" s="2">
        <v>0</v>
      </c>
      <c r="F182" s="2">
        <v>0</v>
      </c>
      <c r="G182" s="3">
        <f t="shared" si="0"/>
        <v>793.48046999999997</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71.239999999999995</v>
      </c>
      <c r="D183" s="2">
        <f>'PR-RAS'!E187</f>
        <v>246.46</v>
      </c>
      <c r="E183" s="2">
        <v>0</v>
      </c>
      <c r="F183" s="2">
        <v>0</v>
      </c>
      <c r="G183" s="3">
        <f t="shared" si="0"/>
        <v>102.67711999999999</v>
      </c>
      <c r="H183" s="3">
        <f t="shared" si="1"/>
        <v>0.70000000000000284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26882.21</v>
      </c>
      <c r="D190" s="2">
        <f>'PR-RAS'!E194</f>
        <v>29938.11</v>
      </c>
      <c r="E190" s="2">
        <v>0</v>
      </c>
      <c r="F190" s="2">
        <v>0</v>
      </c>
      <c r="G190" s="3">
        <f t="shared" si="0"/>
        <v>16397.343269999998</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413.08</v>
      </c>
      <c r="D191" s="2">
        <f>'PR-RAS'!E195</f>
        <v>402.85</v>
      </c>
      <c r="E191" s="2">
        <v>0</v>
      </c>
      <c r="F191" s="2">
        <v>0</v>
      </c>
      <c r="G191" s="3">
        <f t="shared" si="0"/>
        <v>231.56819999999999</v>
      </c>
      <c r="H191" s="3">
        <f t="shared" si="1"/>
        <v>0.22999999999996135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2601.9</v>
      </c>
      <c r="D192" s="2">
        <f>'PR-RAS'!E196</f>
        <v>3302.81</v>
      </c>
      <c r="E192" s="2">
        <v>0</v>
      </c>
      <c r="F192" s="2">
        <v>0</v>
      </c>
      <c r="G192" s="3">
        <f t="shared" si="0"/>
        <v>1758.6363200000001</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395.2</v>
      </c>
      <c r="D193" s="2">
        <f>'PR-RAS'!E197</f>
        <v>107.47</v>
      </c>
      <c r="E193" s="2">
        <v>0</v>
      </c>
      <c r="F193" s="2">
        <v>0</v>
      </c>
      <c r="G193" s="3">
        <f t="shared" si="0"/>
        <v>117.14688</v>
      </c>
      <c r="H193" s="3">
        <f t="shared" si="1"/>
        <v>0.66999999999998749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265</v>
      </c>
      <c r="E194" s="2">
        <v>0</v>
      </c>
      <c r="F194" s="2">
        <v>0</v>
      </c>
      <c r="G194" s="3">
        <f t="shared" si="0"/>
        <v>147.27637000000001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3598.08</v>
      </c>
      <c r="D195" s="2">
        <f>'PR-RAS'!E199</f>
        <v>3651.66</v>
      </c>
      <c r="E195" s="2">
        <v>0</v>
      </c>
      <c r="F195" s="2">
        <v>0</v>
      </c>
      <c r="G195" s="3">
        <f t="shared" si="0"/>
        <v>2114.8715999999999</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682.5</v>
      </c>
      <c r="D196" s="2">
        <f>'PR-RAS'!E200</f>
        <v>1762.75</v>
      </c>
      <c r="E196" s="2">
        <v>0</v>
      </c>
      <c r="F196" s="2">
        <v>0</v>
      </c>
      <c r="G196" s="3">
        <f t="shared" si="0"/>
        <v>820.56000000000006</v>
      </c>
      <c r="H196" s="3">
        <f t="shared" si="1"/>
        <v>0.75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18958.36</v>
      </c>
      <c r="D197" s="2">
        <f>'PR-RAS'!E201</f>
        <v>20445.57</v>
      </c>
      <c r="E197" s="2">
        <v>0</v>
      </c>
      <c r="F197" s="2">
        <v>0</v>
      </c>
      <c r="G197" s="3">
        <f t="shared" si="0"/>
        <v>11730.502</v>
      </c>
      <c r="H197" s="3">
        <f t="shared" si="1"/>
        <v>0.79000000000087311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1491.3500000000001</v>
      </c>
      <c r="D198" s="2">
        <f>'PR-RAS'!E202</f>
        <v>6311.59</v>
      </c>
      <c r="E198" s="2">
        <v>0</v>
      </c>
      <c r="F198" s="2">
        <v>0</v>
      </c>
      <c r="G198" s="3">
        <f t="shared" si="0"/>
        <v>2780.5624100000005</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1491.3500000000001</v>
      </c>
      <c r="D212" s="2">
        <f>'PR-RAS'!E216</f>
        <v>6311.59</v>
      </c>
      <c r="E212" s="2">
        <v>0</v>
      </c>
      <c r="F212" s="2">
        <v>0</v>
      </c>
      <c r="G212" s="3">
        <f t="shared" si="0"/>
        <v>2978.1658299999999</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1142.6600000000001</v>
      </c>
      <c r="D213" s="2">
        <f>'PR-RAS'!E217</f>
        <v>1447.66</v>
      </c>
      <c r="E213" s="2">
        <v>0</v>
      </c>
      <c r="F213" s="2">
        <v>0</v>
      </c>
      <c r="G213" s="3">
        <f t="shared" si="0"/>
        <v>856.05176000000006</v>
      </c>
      <c r="H213" s="3">
        <f t="shared" si="1"/>
        <v>0.67999999999983629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348.69</v>
      </c>
      <c r="D215" s="2">
        <f>'PR-RAS'!E219</f>
        <v>4863.93</v>
      </c>
      <c r="E215" s="2">
        <v>0</v>
      </c>
      <c r="F215" s="2">
        <v>0</v>
      </c>
      <c r="G215" s="3">
        <f t="shared" si="0"/>
        <v>2156.3817000000004</v>
      </c>
      <c r="H215" s="3">
        <f t="shared" si="1"/>
        <v>0.37999999999971124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153.45999999999998</v>
      </c>
      <c r="D226" s="2">
        <f>'PR-RAS'!E230</f>
        <v>162.5</v>
      </c>
      <c r="E226" s="2">
        <v>0</v>
      </c>
      <c r="F226" s="2">
        <v>0</v>
      </c>
      <c r="G226" s="3">
        <f t="shared" si="0"/>
        <v>107.65349999999999</v>
      </c>
      <c r="H226" s="3">
        <f t="shared" si="1"/>
        <v>0.95999999999997954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24.82</v>
      </c>
      <c r="D233" s="2">
        <f>'PR-RAS'!E237</f>
        <v>50</v>
      </c>
      <c r="E233" s="2">
        <v>0</v>
      </c>
      <c r="F233" s="2">
        <v>0</v>
      </c>
      <c r="G233" s="3">
        <f t="shared" si="0"/>
        <v>28.95824</v>
      </c>
      <c r="H233" s="3">
        <f t="shared" si="1"/>
        <v>0.17999999999999972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24.82</v>
      </c>
      <c r="D234" s="2">
        <f>'PR-RAS'!E238</f>
        <v>50</v>
      </c>
      <c r="E234" s="2">
        <v>0</v>
      </c>
      <c r="F234" s="2">
        <v>0</v>
      </c>
      <c r="G234" s="3">
        <f t="shared" si="0"/>
        <v>29.08306</v>
      </c>
      <c r="H234" s="3">
        <f t="shared" si="1"/>
        <v>0.17999999999999972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128.63999999999999</v>
      </c>
      <c r="D253" s="2">
        <f>'PR-RAS'!E257</f>
        <v>112.5</v>
      </c>
      <c r="E253" s="2">
        <v>0</v>
      </c>
      <c r="F253" s="2">
        <v>0</v>
      </c>
      <c r="G253" s="3">
        <f t="shared" si="0"/>
        <v>89.117279999999994</v>
      </c>
      <c r="H253" s="3">
        <f t="shared" si="1"/>
        <v>0.86000000000001364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128.63999999999999</v>
      </c>
      <c r="D254" s="2">
        <f>'PR-RAS'!E258</f>
        <v>112.5</v>
      </c>
      <c r="E254" s="2">
        <v>0</v>
      </c>
      <c r="F254" s="2">
        <v>0</v>
      </c>
      <c r="G254" s="3">
        <f t="shared" si="0"/>
        <v>89.470919999999992</v>
      </c>
      <c r="H254" s="3">
        <f t="shared" si="1"/>
        <v>0.86000000000001364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25144.93</v>
      </c>
      <c r="D258" s="2">
        <f>'PR-RAS'!E262</f>
        <v>14127.58</v>
      </c>
      <c r="E258" s="2">
        <v>0</v>
      </c>
      <c r="F258" s="2">
        <v>0</v>
      </c>
      <c r="G258" s="3">
        <f t="shared" si="0"/>
        <v>13723.823129999999</v>
      </c>
      <c r="H258" s="3">
        <f t="shared" si="1"/>
        <v>0.48999999999978172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25144.93</v>
      </c>
      <c r="D265" s="2">
        <f>'PR-RAS'!E269</f>
        <v>14127.58</v>
      </c>
      <c r="E265" s="2">
        <v>0</v>
      </c>
      <c r="F265" s="2">
        <v>0</v>
      </c>
      <c r="G265" s="3">
        <f t="shared" si="0"/>
        <v>14097.62376</v>
      </c>
      <c r="H265" s="3">
        <f t="shared" si="1"/>
        <v>0.48999999999978172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25144.93</v>
      </c>
      <c r="D267" s="2">
        <f>'PR-RAS'!E271</f>
        <v>14127.58</v>
      </c>
      <c r="E267" s="2">
        <v>0</v>
      </c>
      <c r="F267" s="2">
        <v>0</v>
      </c>
      <c r="G267" s="3">
        <f t="shared" si="0"/>
        <v>14204.423940000001</v>
      </c>
      <c r="H267" s="3">
        <f t="shared" si="1"/>
        <v>0.48999999999978172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538.83000000000004</v>
      </c>
      <c r="D269" s="2">
        <f>'PR-RAS'!E273</f>
        <v>573.15</v>
      </c>
      <c r="E269" s="2">
        <v>0</v>
      </c>
      <c r="F269" s="2">
        <v>0</v>
      </c>
      <c r="G269" s="3">
        <f t="shared" si="0"/>
        <v>451.61484000000007</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538.83000000000004</v>
      </c>
      <c r="D270" s="2">
        <f>'PR-RAS'!E274</f>
        <v>573.15</v>
      </c>
      <c r="E270" s="2">
        <v>0</v>
      </c>
      <c r="F270" s="2">
        <v>0</v>
      </c>
      <c r="G270" s="3">
        <f t="shared" si="0"/>
        <v>453.29997000000003</v>
      </c>
      <c r="H270" s="3">
        <f t="shared" si="1"/>
        <v>0.31999999999993634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538.83000000000004</v>
      </c>
      <c r="D272" s="2">
        <f>'PR-RAS'!E276</f>
        <v>573.15</v>
      </c>
      <c r="E272" s="2">
        <v>0</v>
      </c>
      <c r="F272" s="2">
        <v>0</v>
      </c>
      <c r="G272" s="3">
        <f t="shared" si="0"/>
        <v>456.67023000000006</v>
      </c>
      <c r="H272" s="3">
        <f t="shared" si="1"/>
        <v>0.31999999999993634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1870639.83</v>
      </c>
      <c r="D295" s="2">
        <f>'PR-RAS'!E299</f>
        <v>2184193.94</v>
      </c>
      <c r="E295" s="2">
        <v>0</v>
      </c>
      <c r="F295" s="2">
        <v>0</v>
      </c>
      <c r="G295" s="3">
        <f t="shared" si="12"/>
        <v>1834274.14674</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18077.520000000019</v>
      </c>
      <c r="D296" s="2">
        <f>'PR-RAS'!E300</f>
        <v>0</v>
      </c>
      <c r="E296" s="2">
        <v>0</v>
      </c>
      <c r="F296" s="2">
        <v>0</v>
      </c>
      <c r="G296" s="3">
        <f t="shared" si="12"/>
        <v>5332.8684000000048</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72672.75</v>
      </c>
      <c r="E297" s="2">
        <v>0</v>
      </c>
      <c r="F297" s="2">
        <v>0</v>
      </c>
      <c r="G297" s="3">
        <f t="shared" si="12"/>
        <v>43022.267999999996</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7542.51</v>
      </c>
      <c r="D298" s="2">
        <f>'PR-RAS'!E302</f>
        <v>2710.61</v>
      </c>
      <c r="E298" s="2">
        <v>0</v>
      </c>
      <c r="F298" s="2">
        <v>0</v>
      </c>
      <c r="G298" s="3">
        <f t="shared" si="12"/>
        <v>3850.2278099999999</v>
      </c>
      <c r="H298" s="3">
        <f t="shared" si="13"/>
        <v>0.87999999999965439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1981.51</v>
      </c>
      <c r="D300" s="2">
        <f>'PR-RAS'!E304</f>
        <v>159185.28</v>
      </c>
      <c r="E300" s="2">
        <v>0</v>
      </c>
      <c r="F300" s="2">
        <v>0</v>
      </c>
      <c r="G300" s="3">
        <f t="shared" si="12"/>
        <v>95785.268929999991</v>
      </c>
      <c r="H300" s="3">
        <f t="shared" si="13"/>
        <v>0.76999999999884494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1820.78</v>
      </c>
      <c r="D301" s="2">
        <f>'PR-RAS'!E305</f>
        <v>2025.78</v>
      </c>
      <c r="E301" s="2">
        <v>0</v>
      </c>
      <c r="F301" s="2">
        <v>0</v>
      </c>
      <c r="G301" s="3">
        <f t="shared" si="12"/>
        <v>1761.702</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22909.42</v>
      </c>
      <c r="D355" s="2">
        <f>'PR-RAS'!E360</f>
        <v>60251.81</v>
      </c>
      <c r="E355" s="2">
        <v>0</v>
      </c>
      <c r="F355" s="2">
        <v>0</v>
      </c>
      <c r="G355" s="3">
        <f t="shared" si="12"/>
        <v>50768.216159999989</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14621.61</v>
      </c>
      <c r="D368" s="2">
        <f>'PR-RAS'!E373</f>
        <v>60251.81</v>
      </c>
      <c r="E368" s="2">
        <v>0</v>
      </c>
      <c r="F368" s="2">
        <v>0</v>
      </c>
      <c r="G368" s="3">
        <f t="shared" si="12"/>
        <v>49590.959409999996</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9375</v>
      </c>
      <c r="D369" s="2">
        <f>'PR-RAS'!E374</f>
        <v>25927.5</v>
      </c>
      <c r="E369" s="2">
        <v>0</v>
      </c>
      <c r="F369" s="2">
        <v>0</v>
      </c>
      <c r="G369" s="3">
        <f t="shared" si="12"/>
        <v>22532.639999999999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9375</v>
      </c>
      <c r="D371" s="2">
        <f>'PR-RAS'!E376</f>
        <v>25927.5</v>
      </c>
      <c r="E371" s="2">
        <v>0</v>
      </c>
      <c r="F371" s="2">
        <v>0</v>
      </c>
      <c r="G371" s="3">
        <f t="shared" si="12"/>
        <v>22655.1</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504</v>
      </c>
      <c r="D374" s="2">
        <f>'PR-RAS'!E379</f>
        <v>9923.9199999999983</v>
      </c>
      <c r="E374" s="2">
        <v>0</v>
      </c>
      <c r="F374" s="2">
        <v>0</v>
      </c>
      <c r="G374" s="3">
        <f t="shared" si="12"/>
        <v>7591.2363199999991</v>
      </c>
      <c r="H374" s="3">
        <f t="shared" si="13"/>
        <v>8.000000000174623E-2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504</v>
      </c>
      <c r="D375" s="2">
        <f>'PR-RAS'!E380</f>
        <v>4975.1899999999996</v>
      </c>
      <c r="E375" s="2">
        <v>0</v>
      </c>
      <c r="F375" s="2">
        <v>0</v>
      </c>
      <c r="G375" s="3">
        <f t="shared" si="12"/>
        <v>3909.9381199999998</v>
      </c>
      <c r="H375" s="3">
        <f t="shared" si="13"/>
        <v>0.18999999999959982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3320</v>
      </c>
      <c r="E377" s="2">
        <v>0</v>
      </c>
      <c r="F377" s="2">
        <v>0</v>
      </c>
      <c r="G377" s="3">
        <f t="shared" si="12"/>
        <v>2496.64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1628.73</v>
      </c>
      <c r="E380" s="2">
        <v>0</v>
      </c>
      <c r="F380" s="2">
        <v>0</v>
      </c>
      <c r="G380" s="3">
        <f t="shared" si="12"/>
        <v>1234.57734</v>
      </c>
      <c r="H380" s="3">
        <f t="shared" si="13"/>
        <v>0.26999999999998181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4742.6099999999997</v>
      </c>
      <c r="D388" s="2">
        <f>'PR-RAS'!E393</f>
        <v>24400.39</v>
      </c>
      <c r="E388" s="2">
        <v>0</v>
      </c>
      <c r="F388" s="2">
        <v>0</v>
      </c>
      <c r="G388" s="3">
        <f t="shared" si="12"/>
        <v>20721.291929999999</v>
      </c>
      <c r="H388" s="3">
        <f t="shared" si="13"/>
        <v>0.77999999999974534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4742.6099999999997</v>
      </c>
      <c r="D389" s="2">
        <f>'PR-RAS'!E394</f>
        <v>24400.39</v>
      </c>
      <c r="E389" s="2">
        <v>0</v>
      </c>
      <c r="F389" s="2">
        <v>0</v>
      </c>
      <c r="G389" s="3">
        <f t="shared" si="12"/>
        <v>20774.835320000002</v>
      </c>
      <c r="H389" s="3">
        <f t="shared" si="13"/>
        <v>0.77999999999974534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8287.81</v>
      </c>
      <c r="D407" s="2">
        <f>'PR-RAS'!E412</f>
        <v>0</v>
      </c>
      <c r="E407" s="2">
        <v>0</v>
      </c>
      <c r="F407" s="2">
        <v>0</v>
      </c>
      <c r="G407" s="3">
        <f t="shared" si="12"/>
        <v>3364.85086</v>
      </c>
      <c r="H407" s="3">
        <f t="shared" si="13"/>
        <v>0.19000000000050932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8287.81</v>
      </c>
      <c r="D408" s="2">
        <f>'PR-RAS'!E413</f>
        <v>0</v>
      </c>
      <c r="E408" s="2">
        <v>0</v>
      </c>
      <c r="F408" s="2">
        <v>0</v>
      </c>
      <c r="G408" s="3">
        <f t="shared" si="12"/>
        <v>3373.1386699999994</v>
      </c>
      <c r="H408" s="3">
        <f t="shared" si="13"/>
        <v>0.19000000000050932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22909.42</v>
      </c>
      <c r="D413" s="2">
        <f>'PR-RAS'!E418</f>
        <v>60251.81</v>
      </c>
      <c r="E413" s="2">
        <v>0</v>
      </c>
      <c r="F413" s="2">
        <v>0</v>
      </c>
      <c r="G413" s="3">
        <f t="shared" si="12"/>
        <v>59086.172479999987</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1888717.35</v>
      </c>
      <c r="D417" s="2">
        <f>'PR-RAS'!E422</f>
        <v>2111521.19</v>
      </c>
      <c r="E417" s="2">
        <v>0</v>
      </c>
      <c r="F417" s="2">
        <v>0</v>
      </c>
      <c r="G417" s="3">
        <f t="shared" si="12"/>
        <v>2542492.0476799998</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1893549.25</v>
      </c>
      <c r="D418" s="2">
        <f>'PR-RAS'!E423</f>
        <v>2244445.75</v>
      </c>
      <c r="E418" s="2">
        <v>0</v>
      </c>
      <c r="F418" s="2">
        <v>0</v>
      </c>
      <c r="G418" s="3">
        <f t="shared" si="12"/>
        <v>2661477.79275</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4831.8999999999069</v>
      </c>
      <c r="D420" s="2">
        <f>'PR-RAS'!E425</f>
        <v>132924.56000000006</v>
      </c>
      <c r="E420" s="2">
        <v>0</v>
      </c>
      <c r="F420" s="2">
        <v>0</v>
      </c>
      <c r="G420" s="3">
        <f t="shared" si="12"/>
        <v>113415.34738000001</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7542.51</v>
      </c>
      <c r="D421" s="2">
        <f>'PR-RAS'!E426</f>
        <v>2710.61</v>
      </c>
      <c r="E421" s="2">
        <v>0</v>
      </c>
      <c r="F421" s="2">
        <v>0</v>
      </c>
      <c r="G421" s="3">
        <f t="shared" si="12"/>
        <v>5444.7665999999999</v>
      </c>
      <c r="H421" s="3">
        <f t="shared" si="13"/>
        <v>0.87999999999965439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1981.51</v>
      </c>
      <c r="D423" s="2">
        <f>'PR-RAS'!E428</f>
        <v>159185.28</v>
      </c>
      <c r="E423" s="2">
        <v>0</v>
      </c>
      <c r="F423" s="2">
        <v>0</v>
      </c>
      <c r="G423" s="3">
        <f t="shared" si="12"/>
        <v>135188.57354000001</v>
      </c>
      <c r="H423" s="3">
        <f t="shared" si="13"/>
        <v>0.76999999999884494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1888717.35</v>
      </c>
      <c r="D637" s="2">
        <f>'PR-RAS'!E643</f>
        <v>2111521.19</v>
      </c>
      <c r="E637" s="2">
        <v>0</v>
      </c>
      <c r="F637" s="2">
        <v>0</v>
      </c>
      <c r="G637" s="3">
        <f t="shared" si="14"/>
        <v>3887079.1882800004</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1893549.25</v>
      </c>
      <c r="D638" s="2">
        <f>'PR-RAS'!E644</f>
        <v>2244445.75</v>
      </c>
      <c r="E638" s="2">
        <v>0</v>
      </c>
      <c r="F638" s="2">
        <v>0</v>
      </c>
      <c r="G638" s="3">
        <f t="shared" si="14"/>
        <v>4065614.7577499999</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4831.8999999999069</v>
      </c>
      <c r="D640" s="2">
        <f>'PR-RAS'!E646</f>
        <v>132924.56000000006</v>
      </c>
      <c r="E640" s="2">
        <v>0</v>
      </c>
      <c r="F640" s="2">
        <v>0</v>
      </c>
      <c r="G640" s="3">
        <f t="shared" si="14"/>
        <v>172965.17178</v>
      </c>
      <c r="H640" s="3">
        <f t="shared" si="15"/>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7542.51</v>
      </c>
      <c r="D641" s="2">
        <f>'PR-RAS'!E647</f>
        <v>2710.61</v>
      </c>
      <c r="E641" s="2">
        <v>0</v>
      </c>
      <c r="F641" s="2">
        <v>0</v>
      </c>
      <c r="G641" s="3">
        <f t="shared" si="14"/>
        <v>8296.7872000000007</v>
      </c>
      <c r="H641" s="3">
        <f t="shared" si="15"/>
        <v>0.87999999999965439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2710.6100000000934</v>
      </c>
      <c r="D643" s="2">
        <f>'PR-RAS'!E649</f>
        <v>0</v>
      </c>
      <c r="E643" s="2">
        <v>0</v>
      </c>
      <c r="F643" s="2">
        <v>0</v>
      </c>
      <c r="G643" s="3">
        <f t="shared" si="14"/>
        <v>1740.2116200000601</v>
      </c>
      <c r="H643" s="3">
        <f t="shared" si="15"/>
        <v>0.38999999990664946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130213.95000000006</v>
      </c>
      <c r="E644" s="2">
        <v>0</v>
      </c>
      <c r="F644" s="2">
        <v>0</v>
      </c>
      <c r="G644" s="3">
        <f t="shared" si="14"/>
        <v>167455.13970000009</v>
      </c>
      <c r="H644" s="3">
        <f t="shared" si="15"/>
        <v>4.9999999944702722E-2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145579.72</v>
      </c>
      <c r="D645" s="2">
        <f>'PR-RAS'!E651</f>
        <v>0</v>
      </c>
      <c r="E645" s="2">
        <v>0</v>
      </c>
      <c r="F645" s="2">
        <v>0</v>
      </c>
      <c r="G645" s="3">
        <f t="shared" si="14"/>
        <v>93753.339680000005</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13053.4</v>
      </c>
      <c r="D646" s="2">
        <f>'PR-RAS'!E653</f>
        <v>17098.759999999998</v>
      </c>
      <c r="E646" s="2">
        <v>0</v>
      </c>
      <c r="F646" s="2">
        <v>0</v>
      </c>
      <c r="G646" s="3">
        <f t="shared" si="14"/>
        <v>30476.843399999998</v>
      </c>
      <c r="H646" s="3">
        <f t="shared" si="15"/>
        <v>0.64000000000123691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549395.35</v>
      </c>
      <c r="D647" s="2">
        <f>'PR-RAS'!E654</f>
        <v>664393.46</v>
      </c>
      <c r="E647" s="2">
        <v>0</v>
      </c>
      <c r="F647" s="2">
        <v>0</v>
      </c>
      <c r="G647" s="3">
        <f t="shared" si="14"/>
        <v>1213305.74642</v>
      </c>
      <c r="H647" s="3">
        <f t="shared" si="15"/>
        <v>0.80999999993946403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545349.99</v>
      </c>
      <c r="D648" s="2">
        <f>'PR-RAS'!E655</f>
        <v>680459.92</v>
      </c>
      <c r="E648" s="2">
        <v>0</v>
      </c>
      <c r="F648" s="2">
        <v>0</v>
      </c>
      <c r="G648" s="3">
        <f t="shared" si="14"/>
        <v>1233356.5800100002</v>
      </c>
      <c r="H648" s="3">
        <f t="shared" si="15"/>
        <v>8.999999996740371E-2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17098.760000000009</v>
      </c>
      <c r="D649" s="2">
        <f>'PR-RAS'!E656</f>
        <v>1032.2999999999302</v>
      </c>
      <c r="E649" s="2">
        <v>0</v>
      </c>
      <c r="F649" s="2">
        <v>0</v>
      </c>
      <c r="G649" s="3">
        <f t="shared" si="14"/>
        <v>12417.857279999916</v>
      </c>
      <c r="H649" s="3">
        <f t="shared" si="15"/>
        <v>0.53999999992083758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64</v>
      </c>
      <c r="E651" s="2">
        <v>0</v>
      </c>
      <c r="F651" s="2">
        <v>0</v>
      </c>
      <c r="G651" s="3">
        <f t="shared" si="14"/>
        <v>124.80000000000001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54</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1576479.9</v>
      </c>
      <c r="D676" s="2">
        <f>'PR-RAS'!E683</f>
        <v>1695184.39</v>
      </c>
      <c r="E676" s="2">
        <v>0</v>
      </c>
      <c r="F676" s="2">
        <v>0</v>
      </c>
      <c r="G676" s="3">
        <f t="shared" si="14"/>
        <v>3352622.8590000002</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73111.66</v>
      </c>
      <c r="D677" s="2">
        <f>'PR-RAS'!E684</f>
        <v>88188.21</v>
      </c>
      <c r="E677" s="2">
        <v>0</v>
      </c>
      <c r="F677" s="2">
        <v>0</v>
      </c>
      <c r="G677" s="3">
        <f t="shared" si="14"/>
        <v>168653.94208000001</v>
      </c>
      <c r="H677" s="3">
        <f t="shared" si="15"/>
        <v>0.55000000000291038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27625.19</v>
      </c>
      <c r="D717" s="2">
        <f>'PR-RAS'!E724</f>
        <v>22163.98</v>
      </c>
      <c r="E717" s="2">
        <v>0</v>
      </c>
      <c r="F717" s="2">
        <v>0</v>
      </c>
      <c r="G717" s="3">
        <f t="shared" si="14"/>
        <v>51518.455399999992</v>
      </c>
      <c r="H717" s="3">
        <f t="shared" si="15"/>
        <v>0.20999999999912689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9590.74</v>
      </c>
      <c r="E725" s="2">
        <v>0</v>
      </c>
      <c r="F725" s="2">
        <v>0</v>
      </c>
      <c r="G725" s="3">
        <f t="shared" si="14"/>
        <v>15460.238079999997</v>
      </c>
      <c r="H725" s="3">
        <f t="shared" si="15"/>
        <v>0.70000000000027285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2703.56</v>
      </c>
      <c r="D726" s="2">
        <f>'PR-RAS'!E733</f>
        <v>1324.32</v>
      </c>
      <c r="E726" s="2">
        <v>0</v>
      </c>
      <c r="F726" s="2">
        <v>0</v>
      </c>
      <c r="G726" s="3">
        <f t="shared" si="14"/>
        <v>3880.3449999999998</v>
      </c>
      <c r="H726" s="3">
        <f t="shared" si="15"/>
        <v>0.75999999999999091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39852.15</v>
      </c>
      <c r="D727" s="2">
        <f>'PR-RAS'!E734</f>
        <v>45054.02</v>
      </c>
      <c r="E727" s="2">
        <v>0</v>
      </c>
      <c r="F727" s="2">
        <v>0</v>
      </c>
      <c r="G727" s="3">
        <f t="shared" si="14"/>
        <v>94351.097939999992</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4490.1000000000004</v>
      </c>
      <c r="D729" s="2">
        <f>'PR-RAS'!E736</f>
        <v>3814.71</v>
      </c>
      <c r="E729" s="2">
        <v>0</v>
      </c>
      <c r="F729" s="2">
        <v>0</v>
      </c>
      <c r="G729" s="3">
        <f t="shared" si="14"/>
        <v>8823.0105600000006</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631.28</v>
      </c>
      <c r="D731" s="2">
        <f>'PR-RAS'!E738</f>
        <v>104.51</v>
      </c>
      <c r="E731" s="2">
        <v>0</v>
      </c>
      <c r="F731" s="2">
        <v>0</v>
      </c>
      <c r="G731" s="3">
        <f t="shared" si="14"/>
        <v>613.41899999999998</v>
      </c>
      <c r="H731" s="3">
        <f t="shared" si="15"/>
        <v>0.7699999999999676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413.08</v>
      </c>
      <c r="D734" s="2">
        <f>'PR-RAS'!E741</f>
        <v>402.85</v>
      </c>
      <c r="E734" s="2">
        <v>0</v>
      </c>
      <c r="F734" s="2">
        <v>0</v>
      </c>
      <c r="G734" s="3">
        <f t="shared" si="14"/>
        <v>893.36573999999996</v>
      </c>
      <c r="H734" s="3">
        <f t="shared" si="15"/>
        <v>0.22999999999996135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2601.9</v>
      </c>
      <c r="D735" s="2">
        <f>'PR-RAS'!E742</f>
        <v>3302.81</v>
      </c>
      <c r="E735" s="2">
        <v>0</v>
      </c>
      <c r="F735" s="2">
        <v>0</v>
      </c>
      <c r="G735" s="3">
        <f t="shared" si="14"/>
        <v>6758.3196800000005</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3634</v>
      </c>
      <c r="E737" s="2">
        <v>0</v>
      </c>
      <c r="F737" s="2">
        <v>0</v>
      </c>
      <c r="G737" s="3">
        <f t="shared" si="28"/>
        <v>5349.2479999999996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24.82</v>
      </c>
      <c r="D778" s="2">
        <f>'PR-RAS'!E785</f>
        <v>50</v>
      </c>
      <c r="E778" s="2">
        <v>0</v>
      </c>
      <c r="F778" s="2">
        <v>0</v>
      </c>
      <c r="G778" s="3">
        <f t="shared" si="14"/>
        <v>96.985140000000001</v>
      </c>
      <c r="H778" s="3">
        <f t="shared" si="15"/>
        <v>0.17999999999999972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25144.93</v>
      </c>
      <c r="D848" s="2">
        <f>'PR-RAS'!E855</f>
        <v>14127.58</v>
      </c>
      <c r="E848" s="2">
        <v>0</v>
      </c>
      <c r="F848" s="2">
        <v>0</v>
      </c>
      <c r="G848" s="3">
        <f t="shared" si="34"/>
        <v>45229.876229999994</v>
      </c>
      <c r="H848" s="3">
        <f t="shared" si="35"/>
        <v>0.48999999999978172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2447483.1199999996</v>
      </c>
      <c r="D1011" s="7">
        <f>BILANCA!E6</f>
        <v>2422262.4699999997</v>
      </c>
      <c r="E1011" s="7">
        <v>0</v>
      </c>
      <c r="F1011" s="7">
        <v>0</v>
      </c>
      <c r="G1011" s="8">
        <f t="shared" ref="G1011:G1306" si="38">B1011/1000*C1011+B1011/500*D1011</f>
        <v>7292.0080599999992</v>
      </c>
      <c r="H1011" s="8">
        <f t="shared" si="35"/>
        <v>0.5899999993853271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2279309.3499999996</v>
      </c>
      <c r="D1012" s="2">
        <f>BILANCA!E7</f>
        <v>2250756.5199999996</v>
      </c>
      <c r="E1012" s="2">
        <v>0</v>
      </c>
      <c r="F1012" s="2">
        <v>0</v>
      </c>
      <c r="G1012" s="3">
        <f t="shared" si="38"/>
        <v>13561.644779999997</v>
      </c>
      <c r="H1012" s="3">
        <f t="shared" si="35"/>
        <v>0.83000000007450581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28458.75</v>
      </c>
      <c r="D1013" s="2">
        <f>BILANCA!E8</f>
        <v>28458.75</v>
      </c>
      <c r="E1013" s="2">
        <v>0</v>
      </c>
      <c r="F1013" s="2">
        <v>0</v>
      </c>
      <c r="G1013" s="3">
        <f t="shared" si="38"/>
        <v>256.12874999999997</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20029.05</v>
      </c>
      <c r="D1014" s="2">
        <f>BILANCA!E9</f>
        <v>20029.05</v>
      </c>
      <c r="E1014" s="2">
        <v>0</v>
      </c>
      <c r="F1014" s="2">
        <v>0</v>
      </c>
      <c r="G1014" s="3">
        <f t="shared" si="38"/>
        <v>240.34859999999998</v>
      </c>
      <c r="H1014" s="3">
        <f t="shared" si="35"/>
        <v>9.9999999998544808E-2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8429.7000000000007</v>
      </c>
      <c r="D1015" s="2">
        <f>BILANCA!E10</f>
        <v>8429.7000000000007</v>
      </c>
      <c r="E1015" s="2">
        <v>0</v>
      </c>
      <c r="F1015" s="2">
        <v>0</v>
      </c>
      <c r="G1015" s="3">
        <f t="shared" si="38"/>
        <v>126.44550000000001</v>
      </c>
      <c r="H1015" s="3">
        <f t="shared" si="35"/>
        <v>0.59999999999854481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2246878.9699999997</v>
      </c>
      <c r="D1017" s="2">
        <f>BILANCA!E12</f>
        <v>2218326.1399999997</v>
      </c>
      <c r="E1017" s="2">
        <v>0</v>
      </c>
      <c r="F1017" s="2">
        <v>0</v>
      </c>
      <c r="G1017" s="3">
        <f t="shared" si="38"/>
        <v>46784.718749999993</v>
      </c>
      <c r="H1017" s="3">
        <f t="shared" si="35"/>
        <v>0.16999999992549419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2211101.9</v>
      </c>
      <c r="D1018" s="2">
        <f>BILANCA!E13</f>
        <v>2204132.5</v>
      </c>
      <c r="E1018" s="2">
        <v>0</v>
      </c>
      <c r="F1018" s="2">
        <v>0</v>
      </c>
      <c r="G1018" s="3">
        <f t="shared" si="38"/>
        <v>52954.935200000007</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2843051.71</v>
      </c>
      <c r="D1020" s="2">
        <f>BILANCA!E15</f>
        <v>2868979.21</v>
      </c>
      <c r="E1020" s="2">
        <v>0</v>
      </c>
      <c r="F1020" s="2">
        <v>0</v>
      </c>
      <c r="G1020" s="3">
        <f t="shared" si="38"/>
        <v>85810.101299999995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9303.73</v>
      </c>
      <c r="D1022" s="2">
        <f>BILANCA!E17</f>
        <v>9303.73</v>
      </c>
      <c r="E1022" s="2">
        <v>0</v>
      </c>
      <c r="F1022" s="2">
        <v>0</v>
      </c>
      <c r="G1022" s="3">
        <f t="shared" si="38"/>
        <v>334.93427999999994</v>
      </c>
      <c r="H1022" s="3">
        <f t="shared" si="35"/>
        <v>0.54000000000087311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641253.54</v>
      </c>
      <c r="D1023" s="2">
        <f>BILANCA!E18</f>
        <v>674150.44</v>
      </c>
      <c r="E1023" s="2">
        <v>0</v>
      </c>
      <c r="F1023" s="2">
        <v>0</v>
      </c>
      <c r="G1023" s="3">
        <f t="shared" si="38"/>
        <v>25864.207459999998</v>
      </c>
      <c r="H1023" s="3">
        <f t="shared" si="35"/>
        <v>0.89999999990686774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10470.23000000004</v>
      </c>
      <c r="D1024" s="2">
        <f>BILANCA!E19</f>
        <v>9951.0499999999302</v>
      </c>
      <c r="E1024" s="2">
        <v>0</v>
      </c>
      <c r="F1024" s="2">
        <v>0</v>
      </c>
      <c r="G1024" s="3">
        <f t="shared" si="38"/>
        <v>425.21261999999859</v>
      </c>
      <c r="H1024" s="3">
        <f t="shared" si="35"/>
        <v>0.27999999996973202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281065.5</v>
      </c>
      <c r="D1025" s="2">
        <f>BILANCA!E20</f>
        <v>286040.69</v>
      </c>
      <c r="E1025" s="2">
        <v>0</v>
      </c>
      <c r="F1025" s="2">
        <v>0</v>
      </c>
      <c r="G1025" s="3">
        <f t="shared" si="38"/>
        <v>12797.2032</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4081.17</v>
      </c>
      <c r="D1026" s="2">
        <f>BILANCA!E21</f>
        <v>4081.17</v>
      </c>
      <c r="E1026" s="2">
        <v>0</v>
      </c>
      <c r="F1026" s="2">
        <v>0</v>
      </c>
      <c r="G1026" s="3">
        <f t="shared" si="38"/>
        <v>195.89616000000001</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63352.02</v>
      </c>
      <c r="D1027" s="2">
        <f>BILANCA!E22</f>
        <v>66672.02</v>
      </c>
      <c r="E1027" s="2">
        <v>0</v>
      </c>
      <c r="F1027" s="2">
        <v>0</v>
      </c>
      <c r="G1027" s="3">
        <f t="shared" si="38"/>
        <v>3343.8330200000005</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1086.17</v>
      </c>
      <c r="D1028" s="2">
        <f>BILANCA!E23</f>
        <v>1086.17</v>
      </c>
      <c r="E1028" s="2">
        <v>0</v>
      </c>
      <c r="F1028" s="2">
        <v>0</v>
      </c>
      <c r="G1028" s="3">
        <f t="shared" si="38"/>
        <v>58.653179999999999</v>
      </c>
      <c r="H1028" s="3">
        <f t="shared" si="35"/>
        <v>0.34000000000014552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9134.86</v>
      </c>
      <c r="D1029" s="2">
        <f>BILANCA!E24</f>
        <v>9134.86</v>
      </c>
      <c r="E1029" s="2">
        <v>0</v>
      </c>
      <c r="F1029" s="2">
        <v>0</v>
      </c>
      <c r="G1029" s="3">
        <f t="shared" si="38"/>
        <v>520.68702000000008</v>
      </c>
      <c r="H1029" s="3">
        <f t="shared" si="35"/>
        <v>0.27999999999883585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6799.33</v>
      </c>
      <c r="D1030" s="2">
        <f>BILANCA!E25</f>
        <v>8428.06</v>
      </c>
      <c r="E1030" s="2">
        <v>0</v>
      </c>
      <c r="F1030" s="2">
        <v>0</v>
      </c>
      <c r="G1030" s="3">
        <f t="shared" si="38"/>
        <v>473.10899999999998</v>
      </c>
      <c r="H1030" s="3">
        <f t="shared" si="35"/>
        <v>0.38999999999941792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44932.84</v>
      </c>
      <c r="D1031" s="2">
        <f>BILANCA!E26</f>
        <v>44932.84</v>
      </c>
      <c r="E1031" s="2">
        <v>0</v>
      </c>
      <c r="F1031" s="2">
        <v>0</v>
      </c>
      <c r="G1031" s="3">
        <f t="shared" si="38"/>
        <v>2830.76892</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399981.66</v>
      </c>
      <c r="D1033" s="2">
        <f>BILANCA!E28</f>
        <v>410424.76</v>
      </c>
      <c r="E1033" s="2">
        <v>0</v>
      </c>
      <c r="F1033" s="2">
        <v>0</v>
      </c>
      <c r="G1033" s="3">
        <f t="shared" si="38"/>
        <v>28079.117140000002</v>
      </c>
      <c r="H1033" s="3">
        <f t="shared" si="35"/>
        <v>0.58000000001629815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25306.839999999997</v>
      </c>
      <c r="D1040" s="2">
        <f>BILANCA!E35</f>
        <v>4242.5899999999965</v>
      </c>
      <c r="E1040" s="2">
        <v>0</v>
      </c>
      <c r="F1040" s="2">
        <v>0</v>
      </c>
      <c r="G1040" s="3">
        <f t="shared" si="38"/>
        <v>1013.7605999999996</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50300.2</v>
      </c>
      <c r="D1041" s="2">
        <f>BILANCA!E36</f>
        <v>74700.59</v>
      </c>
      <c r="E1041" s="2">
        <v>0</v>
      </c>
      <c r="F1041" s="2">
        <v>0</v>
      </c>
      <c r="G1041" s="3">
        <f t="shared" si="38"/>
        <v>6190.7427799999996</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24993.360000000001</v>
      </c>
      <c r="D1045" s="2">
        <f>BILANCA!E40</f>
        <v>70458</v>
      </c>
      <c r="E1045" s="2">
        <v>0</v>
      </c>
      <c r="F1045" s="2">
        <v>0</v>
      </c>
      <c r="G1045" s="3">
        <f t="shared" si="38"/>
        <v>5806.8276000000005</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3971.63</v>
      </c>
      <c r="D1056" s="2">
        <f>BILANCA!E51</f>
        <v>3971.63</v>
      </c>
      <c r="E1056" s="2">
        <v>0</v>
      </c>
      <c r="F1056" s="2">
        <v>0</v>
      </c>
      <c r="G1056" s="3">
        <f t="shared" si="38"/>
        <v>548.08494000000007</v>
      </c>
      <c r="H1056" s="3">
        <f t="shared" si="35"/>
        <v>0.73999999999978172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30749.1</v>
      </c>
      <c r="D1059" s="2">
        <f>BILANCA!E54</f>
        <v>31443.200000000001</v>
      </c>
      <c r="E1059" s="2">
        <v>0</v>
      </c>
      <c r="F1059" s="2">
        <v>0</v>
      </c>
      <c r="G1059" s="3">
        <f t="shared" si="38"/>
        <v>4588.1395000000002</v>
      </c>
      <c r="H1059" s="3">
        <f t="shared" si="35"/>
        <v>0.2999999999992724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30749.1</v>
      </c>
      <c r="D1060" s="2">
        <f>BILANCA!E55</f>
        <v>31443.200000000001</v>
      </c>
      <c r="E1060" s="2">
        <v>0</v>
      </c>
      <c r="F1060" s="2">
        <v>0</v>
      </c>
      <c r="G1060" s="3">
        <f t="shared" si="38"/>
        <v>4681.7749999999996</v>
      </c>
      <c r="H1060" s="3">
        <f t="shared" si="35"/>
        <v>0.2999999999992724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168173.77</v>
      </c>
      <c r="D1074" s="2">
        <f>BILANCA!E69</f>
        <v>171505.95</v>
      </c>
      <c r="E1074" s="2">
        <v>0</v>
      </c>
      <c r="F1074" s="2">
        <v>0</v>
      </c>
      <c r="G1074" s="3">
        <f t="shared" si="38"/>
        <v>32715.882880000001</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17098.759999999998</v>
      </c>
      <c r="D1075" s="2">
        <f>BILANCA!E70</f>
        <v>1032.3</v>
      </c>
      <c r="E1075" s="2">
        <v>0</v>
      </c>
      <c r="F1075" s="2">
        <v>0</v>
      </c>
      <c r="G1075" s="3">
        <f t="shared" si="38"/>
        <v>1245.6184000000001</v>
      </c>
      <c r="H1075" s="3">
        <f t="shared" si="35"/>
        <v>0.54000000000155524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17062.259999999998</v>
      </c>
      <c r="D1076" s="2">
        <f>BILANCA!E71</f>
        <v>0</v>
      </c>
      <c r="E1076" s="2">
        <v>0</v>
      </c>
      <c r="F1076" s="2">
        <v>0</v>
      </c>
      <c r="G1076" s="3">
        <f t="shared" si="38"/>
        <v>1126.10916</v>
      </c>
      <c r="H1076" s="3">
        <f t="shared" si="35"/>
        <v>0.25999999999839929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17062.259999999998</v>
      </c>
      <c r="D1078" s="2">
        <f>BILANCA!E73</f>
        <v>0</v>
      </c>
      <c r="E1078" s="2">
        <v>0</v>
      </c>
      <c r="F1078" s="2">
        <v>0</v>
      </c>
      <c r="G1078" s="3">
        <f t="shared" si="38"/>
        <v>1160.23368</v>
      </c>
      <c r="H1078" s="3">
        <f t="shared" si="35"/>
        <v>0.25999999999839929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36.5</v>
      </c>
      <c r="D1085" s="2">
        <f>BILANCA!E80</f>
        <v>1032.3</v>
      </c>
      <c r="E1085" s="2">
        <v>0</v>
      </c>
      <c r="F1085" s="2">
        <v>0</v>
      </c>
      <c r="G1085" s="3">
        <f t="shared" si="38"/>
        <v>157.58250000000001</v>
      </c>
      <c r="H1085" s="3">
        <f t="shared" si="35"/>
        <v>0.79999999999995453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3513.7799999999997</v>
      </c>
      <c r="D1087" s="2">
        <f>BILANCA!E82</f>
        <v>3385.15</v>
      </c>
      <c r="E1087" s="2">
        <v>0</v>
      </c>
      <c r="F1087" s="2">
        <v>0</v>
      </c>
      <c r="G1087" s="3">
        <f t="shared" si="38"/>
        <v>791.87415999999996</v>
      </c>
      <c r="H1087" s="3">
        <f t="shared" si="35"/>
        <v>0.37000000000034561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3075.29</v>
      </c>
      <c r="D1089" s="2">
        <f>BILANCA!E84</f>
        <v>3075.29</v>
      </c>
      <c r="E1089" s="2">
        <v>0</v>
      </c>
      <c r="F1089" s="2">
        <v>0</v>
      </c>
      <c r="G1089" s="3">
        <f t="shared" si="38"/>
        <v>728.84373000000005</v>
      </c>
      <c r="H1089" s="3">
        <f t="shared" si="35"/>
        <v>0.57999999999992724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438.49</v>
      </c>
      <c r="D1092" s="2">
        <f>BILANCA!E87</f>
        <v>309.86</v>
      </c>
      <c r="E1092" s="2">
        <v>0</v>
      </c>
      <c r="F1092" s="2">
        <v>0</v>
      </c>
      <c r="G1092" s="3">
        <f t="shared" si="38"/>
        <v>86.773220000000009</v>
      </c>
      <c r="H1092" s="3">
        <f t="shared" si="35"/>
        <v>0.62999999999999545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1981.51</v>
      </c>
      <c r="D1152" s="2">
        <f>BILANCA!E147</f>
        <v>167088.5</v>
      </c>
      <c r="E1152" s="2">
        <v>0</v>
      </c>
      <c r="F1152" s="2">
        <v>0</v>
      </c>
      <c r="G1152" s="3">
        <f t="shared" si="38"/>
        <v>47734.508419999998</v>
      </c>
      <c r="H1152" s="3">
        <f t="shared" si="41"/>
        <v>0.99000000000000909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156158.89000000001</v>
      </c>
      <c r="E1155" s="2">
        <v>0</v>
      </c>
      <c r="F1155" s="2">
        <v>0</v>
      </c>
      <c r="G1155" s="3">
        <f t="shared" si="38"/>
        <v>45286.078099999999</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156158.89000000001</v>
      </c>
      <c r="E1161" s="2">
        <v>0</v>
      </c>
      <c r="F1161" s="2">
        <v>0</v>
      </c>
      <c r="G1161" s="3">
        <f t="shared" si="38"/>
        <v>47159.984780000006</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160.72999999999999</v>
      </c>
      <c r="D1165" s="2">
        <f>BILANCA!E160</f>
        <v>1000.61</v>
      </c>
      <c r="E1165" s="2">
        <v>0</v>
      </c>
      <c r="F1165" s="2">
        <v>0</v>
      </c>
      <c r="G1165" s="3">
        <f t="shared" si="38"/>
        <v>335.10224999999997</v>
      </c>
      <c r="H1165" s="3">
        <f t="shared" si="41"/>
        <v>0.65999999999999659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1820.78</v>
      </c>
      <c r="D1166" s="2">
        <f>BILANCA!E161</f>
        <v>2025.78</v>
      </c>
      <c r="E1166" s="2">
        <v>0</v>
      </c>
      <c r="F1166" s="2">
        <v>0</v>
      </c>
      <c r="G1166" s="3">
        <f t="shared" si="38"/>
        <v>916.08503999999994</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7903.22</v>
      </c>
      <c r="E1167" s="2">
        <v>0</v>
      </c>
      <c r="F1167" s="2">
        <v>0</v>
      </c>
      <c r="G1167" s="3">
        <f t="shared" si="38"/>
        <v>2481.6110800000001</v>
      </c>
      <c r="H1167" s="3">
        <f t="shared" si="41"/>
        <v>0.22000000000025466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145579.72</v>
      </c>
      <c r="D1176" s="2">
        <f>BILANCA!E171</f>
        <v>0</v>
      </c>
      <c r="E1176" s="2">
        <v>0</v>
      </c>
      <c r="F1176" s="2">
        <v>0</v>
      </c>
      <c r="G1176" s="3">
        <f t="shared" si="38"/>
        <v>24166.233520000002</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64.8</v>
      </c>
      <c r="D1177" s="2">
        <f>BILANCA!E172</f>
        <v>0</v>
      </c>
      <c r="E1177" s="2">
        <v>0</v>
      </c>
      <c r="F1177" s="2">
        <v>0</v>
      </c>
      <c r="G1177" s="3">
        <f t="shared" si="38"/>
        <v>10.8216</v>
      </c>
      <c r="H1177" s="3">
        <f t="shared" si="41"/>
        <v>0.20000000000000284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145514.92000000001</v>
      </c>
      <c r="D1179" s="2">
        <f>BILANCA!E174</f>
        <v>0</v>
      </c>
      <c r="E1179" s="2">
        <v>0</v>
      </c>
      <c r="F1179" s="2">
        <v>0</v>
      </c>
      <c r="G1179" s="3">
        <f t="shared" si="38"/>
        <v>24592.021480000003</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2447483.1199999996</v>
      </c>
      <c r="D1180" s="2">
        <f>BILANCA!E176</f>
        <v>2422262.4699999997</v>
      </c>
      <c r="E1180" s="2">
        <v>0</v>
      </c>
      <c r="F1180" s="2">
        <v>0</v>
      </c>
      <c r="G1180" s="3">
        <f t="shared" si="38"/>
        <v>1239641.3702</v>
      </c>
      <c r="H1180" s="3">
        <f t="shared" si="41"/>
        <v>0.5899999993853271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163481.65</v>
      </c>
      <c r="D1181" s="2">
        <f>BILANCA!E177</f>
        <v>142534.62</v>
      </c>
      <c r="E1181" s="2">
        <v>0</v>
      </c>
      <c r="F1181" s="2">
        <v>0</v>
      </c>
      <c r="G1181" s="3">
        <f t="shared" si="38"/>
        <v>76702.202190000011</v>
      </c>
      <c r="H1181" s="3">
        <f t="shared" si="41"/>
        <v>0.73000000001047738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154911.54999999999</v>
      </c>
      <c r="D1182" s="2">
        <f>BILANCA!E178</f>
        <v>142515.44</v>
      </c>
      <c r="E1182" s="2">
        <v>0</v>
      </c>
      <c r="F1182" s="2">
        <v>0</v>
      </c>
      <c r="G1182" s="3">
        <f t="shared" si="38"/>
        <v>75670.097959999999</v>
      </c>
      <c r="H1182" s="3">
        <f t="shared" si="41"/>
        <v>0.89000000001396984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130285.26</v>
      </c>
      <c r="D1183" s="2">
        <f>BILANCA!E179</f>
        <v>125497.91</v>
      </c>
      <c r="E1183" s="2">
        <v>0</v>
      </c>
      <c r="F1183" s="2">
        <v>0</v>
      </c>
      <c r="G1183" s="3">
        <f t="shared" si="38"/>
        <v>65961.626839999997</v>
      </c>
      <c r="H1183" s="3">
        <f t="shared" si="41"/>
        <v>0.34999999999126885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18868.150000000001</v>
      </c>
      <c r="D1184" s="2">
        <f>BILANCA!E180</f>
        <v>14363.07</v>
      </c>
      <c r="E1184" s="2">
        <v>0</v>
      </c>
      <c r="F1184" s="2">
        <v>0</v>
      </c>
      <c r="G1184" s="3">
        <f t="shared" si="38"/>
        <v>8281.4064600000002</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148.34</v>
      </c>
      <c r="D1185" s="2">
        <f>BILANCA!E181</f>
        <v>0</v>
      </c>
      <c r="E1185" s="2">
        <v>0</v>
      </c>
      <c r="F1185" s="2">
        <v>0</v>
      </c>
      <c r="G1185" s="3">
        <f t="shared" si="38"/>
        <v>25.959499999999998</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148.34</v>
      </c>
      <c r="D1188" s="2">
        <f>BILANCA!E184</f>
        <v>0</v>
      </c>
      <c r="E1188" s="2">
        <v>0</v>
      </c>
      <c r="F1188" s="2">
        <v>0</v>
      </c>
      <c r="G1188" s="3">
        <f t="shared" si="38"/>
        <v>26.404519999999998</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300.88</v>
      </c>
      <c r="D1198" s="2">
        <f>BILANCA!E194</f>
        <v>0</v>
      </c>
      <c r="E1198" s="2">
        <v>0</v>
      </c>
      <c r="F1198" s="2">
        <v>0</v>
      </c>
      <c r="G1198" s="3">
        <f t="shared" si="38"/>
        <v>56.565440000000002</v>
      </c>
      <c r="H1198" s="3">
        <f t="shared" si="41"/>
        <v>0.12000000000000455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5308.92</v>
      </c>
      <c r="D1200" s="2">
        <f>BILANCA!E196</f>
        <v>2654.46</v>
      </c>
      <c r="E1200" s="2">
        <v>0</v>
      </c>
      <c r="F1200" s="2">
        <v>0</v>
      </c>
      <c r="G1200" s="3">
        <f t="shared" si="38"/>
        <v>2017.3896</v>
      </c>
      <c r="H1200" s="3">
        <f t="shared" si="41"/>
        <v>0.53999999999996362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8287.81</v>
      </c>
      <c r="D1201" s="2">
        <f>BILANCA!E197</f>
        <v>0</v>
      </c>
      <c r="E1201" s="2">
        <v>0</v>
      </c>
      <c r="F1201" s="2">
        <v>0</v>
      </c>
      <c r="G1201" s="3">
        <f t="shared" si="38"/>
        <v>1582.97171</v>
      </c>
      <c r="H1201" s="3">
        <f t="shared" si="41"/>
        <v>0.19000000000050932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8287.81</v>
      </c>
      <c r="D1206" s="2">
        <f>BILANCA!E202</f>
        <v>0</v>
      </c>
      <c r="E1206" s="2">
        <v>0</v>
      </c>
      <c r="F1206" s="2">
        <v>0</v>
      </c>
      <c r="G1206" s="3">
        <f t="shared" si="44"/>
        <v>1624.41076</v>
      </c>
      <c r="H1206" s="3">
        <f t="shared" si="45"/>
        <v>0.19000000000050932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282.29000000000002</v>
      </c>
      <c r="D1251" s="2">
        <f>BILANCA!E247</f>
        <v>19.18</v>
      </c>
      <c r="E1251" s="2">
        <v>0</v>
      </c>
      <c r="F1251" s="2">
        <v>0</v>
      </c>
      <c r="G1251" s="3">
        <f>B1251/1000*C1251+B1251/500*D1251</f>
        <v>77.276650000000004</v>
      </c>
      <c r="H1251" s="3">
        <f>ABS(C1251-ROUND(C1251,0))+ABS(D1251-ROUND(D1251,0))</f>
        <v>0.47000000000002018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2284001.4699999997</v>
      </c>
      <c r="D1255" s="2">
        <f>BILANCA!E251</f>
        <v>2279727.8499999996</v>
      </c>
      <c r="E1255" s="2">
        <v>0</v>
      </c>
      <c r="F1255" s="2">
        <v>0</v>
      </c>
      <c r="G1255" s="3">
        <f t="shared" si="38"/>
        <v>1676647.0066499999</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2279309.35</v>
      </c>
      <c r="D1256" s="2">
        <f>BILANCA!E252</f>
        <v>2250756.52</v>
      </c>
      <c r="E1256" s="2">
        <v>0</v>
      </c>
      <c r="F1256" s="2">
        <v>0</v>
      </c>
      <c r="G1256" s="3">
        <f t="shared" si="38"/>
        <v>1668082.3079400002</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2279309.35</v>
      </c>
      <c r="D1257" s="2">
        <f>BILANCA!E253</f>
        <v>2250756.52</v>
      </c>
      <c r="E1257" s="2">
        <v>0</v>
      </c>
      <c r="F1257" s="2">
        <v>0</v>
      </c>
      <c r="G1257" s="3">
        <f t="shared" si="38"/>
        <v>1674863.1303300001</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2710.61</v>
      </c>
      <c r="D1259" s="2">
        <f>BILANCA!E255</f>
        <v>-130213.95</v>
      </c>
      <c r="E1259" s="2">
        <v>0</v>
      </c>
      <c r="F1259" s="2">
        <v>0</v>
      </c>
      <c r="G1259" s="3">
        <f t="shared" si="38"/>
        <v>-64171.605209999994</v>
      </c>
      <c r="H1259" s="3">
        <f t="shared" si="41"/>
        <v>0.44000000000278305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2710.61</v>
      </c>
      <c r="D1260" s="2">
        <f>BILANCA!E256</f>
        <v>0</v>
      </c>
      <c r="E1260" s="2">
        <v>0</v>
      </c>
      <c r="F1260" s="2">
        <v>0</v>
      </c>
      <c r="G1260" s="3">
        <f t="shared" si="38"/>
        <v>677.65250000000003</v>
      </c>
      <c r="H1260" s="3">
        <f t="shared" si="41"/>
        <v>0.38999999999987267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2710.61</v>
      </c>
      <c r="D1261" s="2">
        <f>BILANCA!E257</f>
        <v>0</v>
      </c>
      <c r="E1261" s="2">
        <v>0</v>
      </c>
      <c r="F1261" s="2">
        <v>0</v>
      </c>
      <c r="G1261" s="3">
        <f t="shared" si="38"/>
        <v>680.36311000000001</v>
      </c>
      <c r="H1261" s="3">
        <f t="shared" si="41"/>
        <v>0.38999999999987267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130213.95</v>
      </c>
      <c r="E1264" s="2">
        <v>0</v>
      </c>
      <c r="F1264" s="2">
        <v>0</v>
      </c>
      <c r="G1264" s="3">
        <f t="shared" si="38"/>
        <v>66148.686600000001</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130213.95</v>
      </c>
      <c r="E1265" s="2">
        <v>0</v>
      </c>
      <c r="F1265" s="2">
        <v>0</v>
      </c>
      <c r="G1265" s="3">
        <f t="shared" si="38"/>
        <v>66409.114499999996</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1981.51</v>
      </c>
      <c r="D1278" s="2">
        <f>BILANCA!E274</f>
        <v>159185.28000000003</v>
      </c>
      <c r="E1278" s="2">
        <v>0</v>
      </c>
      <c r="F1278" s="2">
        <v>0</v>
      </c>
      <c r="G1278" s="3">
        <f t="shared" si="38"/>
        <v>85854.354760000031</v>
      </c>
      <c r="H1278" s="3">
        <f t="shared" si="41"/>
        <v>0.77000000002794877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156158.89000000001</v>
      </c>
      <c r="E1281" s="2">
        <v>0</v>
      </c>
      <c r="F1281" s="2">
        <v>0</v>
      </c>
      <c r="G1281" s="3">
        <f t="shared" si="48"/>
        <v>84638.118380000014</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156158.89000000001</v>
      </c>
      <c r="E1287" s="2">
        <v>0</v>
      </c>
      <c r="F1287" s="2">
        <v>0</v>
      </c>
      <c r="G1287" s="3">
        <f t="shared" si="48"/>
        <v>86512.025060000014</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160.72999999999999</v>
      </c>
      <c r="D1291" s="2">
        <f>BILANCA!E287</f>
        <v>1000.61</v>
      </c>
      <c r="E1291" s="2">
        <v>0</v>
      </c>
      <c r="F1291" s="2">
        <v>0</v>
      </c>
      <c r="G1291" s="3">
        <f t="shared" si="48"/>
        <v>607.50795000000005</v>
      </c>
      <c r="H1291" s="3">
        <f t="shared" si="49"/>
        <v>0.65999999999999659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1820.78</v>
      </c>
      <c r="D1292" s="2">
        <f>BILANCA!E288</f>
        <v>2025.78</v>
      </c>
      <c r="E1292" s="2">
        <v>0</v>
      </c>
      <c r="F1292" s="2">
        <v>0</v>
      </c>
      <c r="G1292" s="3">
        <f t="shared" si="48"/>
        <v>1655.9998799999998</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1981.51</v>
      </c>
      <c r="D1306" s="2">
        <f>BILANCA!E303</f>
        <v>167088.5</v>
      </c>
      <c r="E1306" s="2">
        <v>0</v>
      </c>
      <c r="F1306" s="2">
        <v>0</v>
      </c>
      <c r="G1306" s="3">
        <f t="shared" si="38"/>
        <v>99502.918959999995</v>
      </c>
      <c r="H1306" s="3">
        <f t="shared" si="41"/>
        <v>0.99000000000000909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372.09</v>
      </c>
      <c r="D1311" s="2">
        <f>BILANCA!E308</f>
        <v>300.31</v>
      </c>
      <c r="E1311" s="2">
        <v>0</v>
      </c>
      <c r="F1311" s="2">
        <v>0</v>
      </c>
      <c r="G1311" s="3">
        <f t="shared" si="52"/>
        <v>292.78570999999999</v>
      </c>
      <c r="H1311" s="3">
        <f t="shared" si="41"/>
        <v>0.39999999999997726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9.65</v>
      </c>
      <c r="D1312" s="2">
        <f>BILANCA!E309</f>
        <v>9.5500000000000007</v>
      </c>
      <c r="E1312" s="2">
        <v>0</v>
      </c>
      <c r="F1312" s="2">
        <v>0</v>
      </c>
      <c r="G1312" s="3">
        <f t="shared" si="52"/>
        <v>8.682500000000001</v>
      </c>
      <c r="H1312" s="3">
        <f t="shared" si="41"/>
        <v>0.79999999999999893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56.75</v>
      </c>
      <c r="D1314" s="2">
        <f>BILANCA!E311</f>
        <v>0</v>
      </c>
      <c r="E1314" s="2">
        <v>0</v>
      </c>
      <c r="F1314" s="2">
        <v>0</v>
      </c>
      <c r="G1314" s="3">
        <f t="shared" si="52"/>
        <v>17.251999999999999</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7903.22</v>
      </c>
      <c r="E1338" s="2">
        <v>0</v>
      </c>
      <c r="F1338" s="2">
        <v>0</v>
      </c>
      <c r="G1338" s="3">
        <f t="shared" si="52"/>
        <v>5184.5123200000007</v>
      </c>
      <c r="H1338" s="3">
        <f t="shared" si="41"/>
        <v>0.22000000000025466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154911.54999999999</v>
      </c>
      <c r="D1340" s="2">
        <f>BILANCA!E337</f>
        <v>142515.44</v>
      </c>
      <c r="E1340" s="2">
        <v>0</v>
      </c>
      <c r="F1340" s="2">
        <v>0</v>
      </c>
      <c r="G1340" s="3">
        <f t="shared" si="52"/>
        <v>145181.0019</v>
      </c>
      <c r="H1340" s="3">
        <f t="shared" si="41"/>
        <v>0.89000000001396984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8287.81</v>
      </c>
      <c r="D1342" s="2">
        <f>BILANCA!E339</f>
        <v>0</v>
      </c>
      <c r="E1342" s="2">
        <v>0</v>
      </c>
      <c r="F1342" s="2">
        <v>0</v>
      </c>
      <c r="G1342" s="3">
        <f t="shared" si="52"/>
        <v>2751.5529200000001</v>
      </c>
      <c r="H1342" s="3">
        <f t="shared" si="41"/>
        <v>0.19000000000050932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5308.92</v>
      </c>
      <c r="D1347" s="2">
        <f>BILANCA!E344</f>
        <v>2654.46</v>
      </c>
      <c r="E1347" s="2">
        <v>0</v>
      </c>
      <c r="F1347" s="2">
        <v>0</v>
      </c>
      <c r="G1347" s="3">
        <f t="shared" si="52"/>
        <v>3578.2120800000002</v>
      </c>
      <c r="H1347" s="3">
        <f t="shared" si="41"/>
        <v>0.53999999999996362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282.29000000000002</v>
      </c>
      <c r="D1383" s="2">
        <f>BILANCA!E380</f>
        <v>19.18</v>
      </c>
      <c r="E1383" s="2">
        <v>0</v>
      </c>
      <c r="F1383" s="2">
        <v>0</v>
      </c>
      <c r="G1383" s="3">
        <f t="shared" si="59"/>
        <v>119.60245</v>
      </c>
      <c r="H1383" s="3">
        <f t="shared" si="60"/>
        <v>0.47000000000002018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1893549.25</v>
      </c>
      <c r="D1510" s="2">
        <f>'RAS-funkcijski'!E114</f>
        <v>2244445.75</v>
      </c>
      <c r="E1510" s="2">
        <v>0</v>
      </c>
      <c r="F1510" s="2">
        <v>0</v>
      </c>
      <c r="G1510" s="3">
        <f t="shared" si="52"/>
        <v>702068.48250000004</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1830147.44</v>
      </c>
      <c r="D1511" s="2">
        <f>'RAS-funkcijski'!E115</f>
        <v>2181198.59</v>
      </c>
      <c r="E1511" s="2">
        <v>0</v>
      </c>
      <c r="F1511" s="2">
        <v>0</v>
      </c>
      <c r="G1511" s="3">
        <f t="shared" si="52"/>
        <v>687372.45282000001</v>
      </c>
      <c r="H1511" s="3">
        <f t="shared" si="63"/>
        <v>0.85000000009313226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1830147.44</v>
      </c>
      <c r="D1513" s="2">
        <f>'RAS-funkcijski'!E117</f>
        <v>2181198.59</v>
      </c>
      <c r="E1513" s="2">
        <v>0</v>
      </c>
      <c r="F1513" s="2">
        <v>0</v>
      </c>
      <c r="G1513" s="3">
        <f t="shared" si="52"/>
        <v>699757.54205999989</v>
      </c>
      <c r="H1513" s="3">
        <f t="shared" si="63"/>
        <v>0.85000000009313226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63401.81</v>
      </c>
      <c r="D1522" s="2">
        <f>'RAS-funkcijski'!E126</f>
        <v>63247.16</v>
      </c>
      <c r="E1522" s="2">
        <v>0</v>
      </c>
      <c r="F1522" s="2">
        <v>0</v>
      </c>
      <c r="G1522" s="3">
        <f t="shared" si="52"/>
        <v>23167.327859999998</v>
      </c>
      <c r="H1522" s="3">
        <f t="shared" si="63"/>
        <v>0.35000000000582077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1893549.25</v>
      </c>
      <c r="D1537" s="14">
        <f>'RAS-funkcijski'!E141</f>
        <v>2244445.75</v>
      </c>
      <c r="E1537" s="14">
        <v>0</v>
      </c>
      <c r="F1537" s="14">
        <v>0</v>
      </c>
      <c r="G1537" s="15">
        <f t="shared" si="52"/>
        <v>874394.38275000011</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163481.65</v>
      </c>
      <c r="D1582" s="7"/>
      <c r="E1582" s="7">
        <v>0</v>
      </c>
      <c r="F1582" s="7">
        <v>0</v>
      </c>
      <c r="G1582" s="8">
        <f t="shared" ref="G1582:G1686" si="70">B1582/1000*C1582</f>
        <v>163.48165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2086808.2100000002</v>
      </c>
      <c r="D1583" s="2">
        <v>0</v>
      </c>
      <c r="E1583" s="2">
        <v>0</v>
      </c>
      <c r="F1583" s="2">
        <v>0</v>
      </c>
      <c r="G1583" s="3">
        <f t="shared" si="70"/>
        <v>4173.6164200000003</v>
      </c>
      <c r="H1583" s="3">
        <f t="shared" si="71"/>
        <v>0.21000000019557774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2028788.86</v>
      </c>
      <c r="D1585" s="2">
        <v>0</v>
      </c>
      <c r="E1585" s="2">
        <v>0</v>
      </c>
      <c r="F1585" s="2">
        <v>0</v>
      </c>
      <c r="G1585" s="3">
        <f t="shared" si="70"/>
        <v>8115.1554400000005</v>
      </c>
      <c r="H1585" s="3">
        <f t="shared" si="71"/>
        <v>0.13999999989755452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1702897.79</v>
      </c>
      <c r="D1586" s="2">
        <v>0</v>
      </c>
      <c r="E1586" s="2">
        <v>0</v>
      </c>
      <c r="F1586" s="2">
        <v>0</v>
      </c>
      <c r="G1586" s="3">
        <f t="shared" si="70"/>
        <v>8514.4889500000008</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318327.09000000003</v>
      </c>
      <c r="D1587" s="2">
        <v>0</v>
      </c>
      <c r="E1587" s="2">
        <v>0</v>
      </c>
      <c r="F1587" s="2">
        <v>0</v>
      </c>
      <c r="G1587" s="3">
        <f t="shared" si="70"/>
        <v>1909.9625400000002</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6163.25</v>
      </c>
      <c r="D1588" s="2">
        <v>0</v>
      </c>
      <c r="E1588" s="2">
        <v>0</v>
      </c>
      <c r="F1588" s="2">
        <v>0</v>
      </c>
      <c r="G1588" s="3">
        <f t="shared" si="70"/>
        <v>43.142749999999999</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1400.73</v>
      </c>
      <c r="D1591" s="2">
        <v>0</v>
      </c>
      <c r="E1591" s="2">
        <v>0</v>
      </c>
      <c r="F1591" s="2">
        <v>0</v>
      </c>
      <c r="G1591" s="3">
        <f t="shared" si="70"/>
        <v>14.007300000000001</v>
      </c>
      <c r="H1591" s="3">
        <f t="shared" si="71"/>
        <v>0.26999999999998181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57204.08</v>
      </c>
      <c r="D1594" s="2">
        <v>0</v>
      </c>
      <c r="E1594" s="2">
        <v>0</v>
      </c>
      <c r="F1594" s="2">
        <v>0</v>
      </c>
      <c r="G1594" s="3">
        <f t="shared" si="70"/>
        <v>743.65304000000003</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815.27</v>
      </c>
      <c r="D1601" s="2">
        <v>0</v>
      </c>
      <c r="E1601" s="2">
        <v>0</v>
      </c>
      <c r="F1601" s="2">
        <v>0</v>
      </c>
      <c r="G1601" s="3">
        <f>B1601/1000*C1601</f>
        <v>16.305399999999999</v>
      </c>
      <c r="H1601" s="3">
        <f>ABS(C1601-ROUND(C1601,0))</f>
        <v>0.26999999999998181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2107755.2399999998</v>
      </c>
      <c r="D1602" s="2">
        <v>0</v>
      </c>
      <c r="E1602" s="2">
        <v>0</v>
      </c>
      <c r="F1602" s="2">
        <v>0</v>
      </c>
      <c r="G1602" s="3">
        <f t="shared" si="70"/>
        <v>44262.86004</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2041184.97</v>
      </c>
      <c r="D1604" s="2">
        <v>0</v>
      </c>
      <c r="E1604" s="2">
        <v>0</v>
      </c>
      <c r="F1604" s="2">
        <v>0</v>
      </c>
      <c r="G1604" s="3">
        <f t="shared" si="70"/>
        <v>46947.254309999997</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1707685.14</v>
      </c>
      <c r="D1605" s="2">
        <v>0</v>
      </c>
      <c r="E1605" s="2">
        <v>0</v>
      </c>
      <c r="F1605" s="2">
        <v>0</v>
      </c>
      <c r="G1605" s="3">
        <f t="shared" si="70"/>
        <v>40984.443359999997</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322832.17</v>
      </c>
      <c r="D1606" s="2">
        <v>0</v>
      </c>
      <c r="E1606" s="2">
        <v>0</v>
      </c>
      <c r="F1606" s="2">
        <v>0</v>
      </c>
      <c r="G1606" s="3">
        <f t="shared" si="70"/>
        <v>8070.8042500000001</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6311.59</v>
      </c>
      <c r="D1607" s="2">
        <v>0</v>
      </c>
      <c r="E1607" s="2">
        <v>0</v>
      </c>
      <c r="F1607" s="2">
        <v>0</v>
      </c>
      <c r="G1607" s="3">
        <f t="shared" si="70"/>
        <v>164.10133999999999</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1701.61</v>
      </c>
      <c r="D1610" s="2">
        <v>0</v>
      </c>
      <c r="E1610" s="2">
        <v>0</v>
      </c>
      <c r="F1610" s="2">
        <v>0</v>
      </c>
      <c r="G1610" s="3">
        <f t="shared" si="70"/>
        <v>49.346690000000002</v>
      </c>
      <c r="H1610" s="3">
        <f t="shared" si="71"/>
        <v>0.39000000000010004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2654.46</v>
      </c>
      <c r="D1612" s="2">
        <v>0</v>
      </c>
      <c r="E1612" s="2">
        <v>0</v>
      </c>
      <c r="F1612" s="2">
        <v>0</v>
      </c>
      <c r="G1612" s="3">
        <f t="shared" si="70"/>
        <v>82.288259999999994</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65491.89</v>
      </c>
      <c r="D1613" s="2">
        <v>0</v>
      </c>
      <c r="E1613" s="2">
        <v>0</v>
      </c>
      <c r="F1613" s="2">
        <v>0</v>
      </c>
      <c r="G1613" s="3">
        <f t="shared" si="70"/>
        <v>2095.7404799999999</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1078.3800000000001</v>
      </c>
      <c r="D1620" s="2">
        <v>0</v>
      </c>
      <c r="E1620" s="2">
        <v>0</v>
      </c>
      <c r="F1620" s="2">
        <v>0</v>
      </c>
      <c r="G1620" s="3">
        <f>B1620/1000*C1620</f>
        <v>42.056820000000002</v>
      </c>
      <c r="H1620" s="3">
        <f>ABS(C1620-ROUND(C1620,0))</f>
        <v>0.38000000000010914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142534.62000000058</v>
      </c>
      <c r="D1621" s="2">
        <v>0</v>
      </c>
      <c r="E1621" s="2">
        <v>0</v>
      </c>
      <c r="F1621" s="2">
        <v>0</v>
      </c>
      <c r="G1621" s="3">
        <f t="shared" si="70"/>
        <v>5701.3848000000235</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142534.62</v>
      </c>
      <c r="D1681" s="2">
        <v>0</v>
      </c>
      <c r="E1681" s="2">
        <v>0</v>
      </c>
      <c r="F1681" s="2">
        <v>0</v>
      </c>
      <c r="G1681" s="3">
        <f t="shared" si="70"/>
        <v>14253.462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142515.44</v>
      </c>
      <c r="D1683" s="2">
        <v>0</v>
      </c>
      <c r="E1683" s="2">
        <v>0</v>
      </c>
      <c r="F1683" s="2">
        <v>0</v>
      </c>
      <c r="G1683" s="3">
        <f t="shared" si="70"/>
        <v>14536.57488</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19.18</v>
      </c>
      <c r="D1686" s="14">
        <v>0</v>
      </c>
      <c r="E1686" s="14">
        <v>0</v>
      </c>
      <c r="F1686" s="14">
        <v>0</v>
      </c>
      <c r="G1686" s="15">
        <f t="shared" si="70"/>
        <v>2.0139</v>
      </c>
      <c r="H1686" s="15">
        <f t="shared" si="71"/>
        <v>0.17999999999999972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14478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1888717.35</v>
      </c>
      <c r="I17" s="275">
        <f>'PR-RAS'!E6</f>
        <v>2111521.19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1870639.83</v>
      </c>
      <c r="I18" s="275">
        <f>'PR-RAS'!E152</f>
        <v>2184193.94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2710.6100000000934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130213.95000000006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2279309.3499999996</v>
      </c>
      <c r="I22" s="275">
        <f>BILANCA!E7</f>
        <v>2250756.5199999996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168173.77</v>
      </c>
      <c r="I23" s="275">
        <f>BILANCA!E69</f>
        <v>171505.95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163481.65</v>
      </c>
      <c r="I24" s="275">
        <f>BILANCA!E177</f>
        <v>142534.62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2284001.4699999997</v>
      </c>
      <c r="I25" s="275">
        <f>BILANCA!E251</f>
        <v>2279727.8499999996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1893549.25</v>
      </c>
      <c r="I30" s="275">
        <f>'RAS-funkcijski'!E114</f>
        <v>2244445.75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1893549.25</v>
      </c>
      <c r="I31" s="275">
        <f>'RAS-funkcijski'!E141</f>
        <v>2244445.75</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163481.65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142534.62000000058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142534.62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425" sqref="B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1888717.35</v>
      </c>
      <c r="E6" s="60">
        <f>E7+E43+E49+E82+E106+E125+E134+E140</f>
        <v>2111521.19</v>
      </c>
      <c r="F6" s="45">
        <f t="shared" ref="F6:F132" si="0">IF(D6&lt;&gt;0,IF(E6/D6&gt;=100,"&gt;&gt;100",E6/D6*100),"-")</f>
        <v>111.79656871368284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1649895.25</v>
      </c>
      <c r="E49" s="60">
        <f>E50+E53+E58+E61+E64+E68+E71+E74+E77</f>
        <v>1784060.8</v>
      </c>
      <c r="F49" s="45">
        <f t="shared" si="0"/>
        <v>108.13176169820477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1649591.56</v>
      </c>
      <c r="E68" s="60">
        <f t="shared" si="11"/>
        <v>1783372.6</v>
      </c>
      <c r="F68" s="45">
        <f t="shared" si="0"/>
        <v>108.10994935012883</v>
      </c>
    </row>
    <row r="69" spans="1:6" ht="12.75" customHeight="1" x14ac:dyDescent="0.2">
      <c r="A69" s="63" t="s">
        <v>141</v>
      </c>
      <c r="B69" s="64" t="s">
        <v>142</v>
      </c>
      <c r="C69" s="247" t="s">
        <v>141</v>
      </c>
      <c r="D69" s="194">
        <v>1649591.56</v>
      </c>
      <c r="E69" s="194">
        <v>1783372.6</v>
      </c>
      <c r="F69" s="45">
        <f t="shared" si="0"/>
        <v>108.10994935012883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303.69</v>
      </c>
      <c r="E77" s="60">
        <f t="shared" si="14"/>
        <v>688.2</v>
      </c>
      <c r="F77" s="45">
        <f t="shared" si="0"/>
        <v>226.61266422997136</v>
      </c>
    </row>
    <row r="78" spans="1:6" ht="12.75" customHeight="1" x14ac:dyDescent="0.2">
      <c r="A78" s="63">
        <v>6391</v>
      </c>
      <c r="B78" s="64" t="s">
        <v>159</v>
      </c>
      <c r="C78" s="247" t="s">
        <v>160</v>
      </c>
      <c r="D78" s="194">
        <v>303.69</v>
      </c>
      <c r="E78" s="194">
        <v>688.2</v>
      </c>
      <c r="F78" s="45">
        <f t="shared" si="0"/>
        <v>226.61266422997136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31097.19</v>
      </c>
      <c r="E106" s="60">
        <f>E107+E112+E120+E124</f>
        <v>25797.98</v>
      </c>
      <c r="F106" s="45">
        <f t="shared" si="0"/>
        <v>82.959199850533111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31097.19</v>
      </c>
      <c r="E112" s="60">
        <f t="shared" si="20"/>
        <v>25797.98</v>
      </c>
      <c r="F112" s="45">
        <f t="shared" si="0"/>
        <v>82.959199850533111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27625.19</v>
      </c>
      <c r="E117" s="194">
        <v>22163.98</v>
      </c>
      <c r="F117" s="45">
        <f t="shared" si="0"/>
        <v>80.231049994588275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3472</v>
      </c>
      <c r="E119" s="194">
        <v>3634</v>
      </c>
      <c r="F119" s="45">
        <f t="shared" si="0"/>
        <v>104.66589861751152</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6357.86</v>
      </c>
      <c r="E125" s="60">
        <f t="shared" si="22"/>
        <v>9081.98</v>
      </c>
      <c r="F125" s="45">
        <f t="shared" si="0"/>
        <v>142.84649237321992</v>
      </c>
    </row>
    <row r="126" spans="1:6" ht="12.75" customHeight="1" x14ac:dyDescent="0.2">
      <c r="A126" s="63">
        <v>661</v>
      </c>
      <c r="B126" s="65" t="s">
        <v>255</v>
      </c>
      <c r="C126" s="247" t="s">
        <v>256</v>
      </c>
      <c r="D126" s="60">
        <f t="shared" ref="D126:E126" si="23">SUM(D127:D128)</f>
        <v>6357.86</v>
      </c>
      <c r="E126" s="60">
        <f t="shared" si="23"/>
        <v>9081.98</v>
      </c>
      <c r="F126" s="45">
        <f t="shared" si="0"/>
        <v>142.84649237321992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6357.86</v>
      </c>
      <c r="E128" s="194">
        <v>9081.98</v>
      </c>
      <c r="F128" s="45">
        <f t="shared" si="0"/>
        <v>142.84649237321992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201367.05</v>
      </c>
      <c r="E134" s="60">
        <f t="shared" si="25"/>
        <v>292580.43</v>
      </c>
      <c r="F134" s="45">
        <f t="shared" ref="F134:F229" si="26">IF(D134&lt;&gt;0,IF(E134/D134&gt;=100,"&gt;&gt;100",E134/D134*100),"-")</f>
        <v>145.2970731805427</v>
      </c>
    </row>
    <row r="135" spans="1:6" ht="24" x14ac:dyDescent="0.2">
      <c r="A135" s="63">
        <v>671</v>
      </c>
      <c r="B135" s="182" t="s">
        <v>273</v>
      </c>
      <c r="C135" s="247" t="s">
        <v>274</v>
      </c>
      <c r="D135" s="60">
        <f t="shared" ref="D135:E135" si="27">SUM(D136:D138)</f>
        <v>201367.05</v>
      </c>
      <c r="E135" s="60">
        <f t="shared" si="27"/>
        <v>292580.43</v>
      </c>
      <c r="F135" s="45">
        <f t="shared" si="26"/>
        <v>145.2970731805427</v>
      </c>
    </row>
    <row r="136" spans="1:6" ht="12.75" customHeight="1" x14ac:dyDescent="0.2">
      <c r="A136" s="63">
        <v>6711</v>
      </c>
      <c r="B136" s="65" t="s">
        <v>275</v>
      </c>
      <c r="C136" s="247" t="s">
        <v>276</v>
      </c>
      <c r="D136" s="194">
        <v>183704.24</v>
      </c>
      <c r="E136" s="194">
        <v>288635.21999999997</v>
      </c>
      <c r="F136" s="45">
        <f t="shared" si="26"/>
        <v>157.11951994140145</v>
      </c>
    </row>
    <row r="137" spans="1:6" ht="24" x14ac:dyDescent="0.2">
      <c r="A137" s="63">
        <v>6712</v>
      </c>
      <c r="B137" s="182" t="s">
        <v>277</v>
      </c>
      <c r="C137" s="247" t="s">
        <v>278</v>
      </c>
      <c r="D137" s="194">
        <v>17662.810000000001</v>
      </c>
      <c r="E137" s="194">
        <v>3945.21</v>
      </c>
      <c r="F137" s="45">
        <f t="shared" si="26"/>
        <v>22.336253404752696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1870639.83</v>
      </c>
      <c r="E152" s="60">
        <f>E153+E164+E202+E221+E230+E262+E273</f>
        <v>2184193.94</v>
      </c>
      <c r="F152" s="45">
        <f t="shared" si="26"/>
        <v>116.76186430821372</v>
      </c>
    </row>
    <row r="153" spans="1:6" ht="12.75" customHeight="1" x14ac:dyDescent="0.2">
      <c r="A153" s="63">
        <v>31</v>
      </c>
      <c r="B153" s="64" t="s">
        <v>308</v>
      </c>
      <c r="C153" s="247" t="s">
        <v>3</v>
      </c>
      <c r="D153" s="60">
        <f t="shared" ref="D153:E153" si="30">D154+D159+D160</f>
        <v>1529063.42</v>
      </c>
      <c r="E153" s="60">
        <f t="shared" si="30"/>
        <v>1832037.1700000002</v>
      </c>
      <c r="F153" s="45">
        <f t="shared" si="26"/>
        <v>119.81433510455703</v>
      </c>
    </row>
    <row r="154" spans="1:6" ht="12.75" customHeight="1" x14ac:dyDescent="0.2">
      <c r="A154" s="63">
        <v>311</v>
      </c>
      <c r="B154" s="64" t="s">
        <v>309</v>
      </c>
      <c r="C154" s="247" t="s">
        <v>310</v>
      </c>
      <c r="D154" s="60">
        <f t="shared" ref="D154:E154" si="31">SUM(D155:D158)</f>
        <v>1264132.93</v>
      </c>
      <c r="E154" s="60">
        <f t="shared" si="31"/>
        <v>1521478.6</v>
      </c>
      <c r="F154" s="45">
        <f t="shared" si="26"/>
        <v>120.35748487305051</v>
      </c>
    </row>
    <row r="155" spans="1:6" ht="12.75" customHeight="1" x14ac:dyDescent="0.2">
      <c r="A155" s="63">
        <v>3111</v>
      </c>
      <c r="B155" s="64" t="s">
        <v>311</v>
      </c>
      <c r="C155" s="247" t="s">
        <v>312</v>
      </c>
      <c r="D155" s="194">
        <v>1264132.93</v>
      </c>
      <c r="E155" s="194">
        <v>1521478.6</v>
      </c>
      <c r="F155" s="45">
        <f t="shared" si="26"/>
        <v>120.35748487305051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57460.5</v>
      </c>
      <c r="E159" s="194">
        <v>61489.85</v>
      </c>
      <c r="F159" s="45">
        <f t="shared" si="26"/>
        <v>107.01238241922712</v>
      </c>
    </row>
    <row r="160" spans="1:6" ht="12.75" customHeight="1" x14ac:dyDescent="0.2">
      <c r="A160" s="63">
        <v>313</v>
      </c>
      <c r="B160" s="65" t="s">
        <v>321</v>
      </c>
      <c r="C160" s="247" t="s">
        <v>322</v>
      </c>
      <c r="D160" s="60">
        <f t="shared" ref="D160:E160" si="32">SUM(D161:D163)</f>
        <v>207469.99000000002</v>
      </c>
      <c r="E160" s="60">
        <f t="shared" si="32"/>
        <v>249068.72</v>
      </c>
      <c r="F160" s="45">
        <f t="shared" si="26"/>
        <v>120.05048055383816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207456.73</v>
      </c>
      <c r="E162" s="194">
        <v>248873.16</v>
      </c>
      <c r="F162" s="45">
        <f t="shared" si="26"/>
        <v>119.96388837325259</v>
      </c>
    </row>
    <row r="163" spans="1:6" ht="12.75" customHeight="1" x14ac:dyDescent="0.2">
      <c r="A163" s="63">
        <v>3133</v>
      </c>
      <c r="B163" s="64" t="s">
        <v>327</v>
      </c>
      <c r="C163" s="247" t="s">
        <v>328</v>
      </c>
      <c r="D163" s="194">
        <v>13.26</v>
      </c>
      <c r="E163" s="194">
        <v>195.56</v>
      </c>
      <c r="F163" s="45">
        <f t="shared" si="26"/>
        <v>1474.8114630467574</v>
      </c>
    </row>
    <row r="164" spans="1:6" ht="12.75" customHeight="1" x14ac:dyDescent="0.2">
      <c r="A164" s="70">
        <v>32</v>
      </c>
      <c r="B164" s="65" t="s">
        <v>329</v>
      </c>
      <c r="C164" s="247" t="s">
        <v>330</v>
      </c>
      <c r="D164" s="60">
        <f>D165+D170+D178+D188+D189+D194</f>
        <v>314247.84000000003</v>
      </c>
      <c r="E164" s="60">
        <f>E165+E170+E178+E188+E189+E194</f>
        <v>330981.94999999995</v>
      </c>
      <c r="F164" s="45">
        <f t="shared" si="26"/>
        <v>105.3251312721831</v>
      </c>
    </row>
    <row r="165" spans="1:6" ht="12.75" customHeight="1" x14ac:dyDescent="0.2">
      <c r="A165" s="63">
        <v>321</v>
      </c>
      <c r="B165" s="64" t="s">
        <v>331</v>
      </c>
      <c r="C165" s="247" t="s">
        <v>332</v>
      </c>
      <c r="D165" s="60">
        <f t="shared" ref="D165:E165" si="33">SUM(D166:D169)</f>
        <v>52203.42</v>
      </c>
      <c r="E165" s="60">
        <f t="shared" si="33"/>
        <v>58500.52</v>
      </c>
      <c r="F165" s="45">
        <f t="shared" si="26"/>
        <v>112.06261965212241</v>
      </c>
    </row>
    <row r="166" spans="1:6" ht="12.75" customHeight="1" x14ac:dyDescent="0.2">
      <c r="A166" s="63">
        <v>3211</v>
      </c>
      <c r="B166" s="64" t="s">
        <v>333</v>
      </c>
      <c r="C166" s="247" t="s">
        <v>334</v>
      </c>
      <c r="D166" s="194">
        <v>9164.77</v>
      </c>
      <c r="E166" s="194">
        <v>10408.5</v>
      </c>
      <c r="F166" s="45">
        <f t="shared" si="26"/>
        <v>113.57077155236848</v>
      </c>
    </row>
    <row r="167" spans="1:6" ht="12.75" customHeight="1" x14ac:dyDescent="0.2">
      <c r="A167" s="63">
        <v>3212</v>
      </c>
      <c r="B167" s="64" t="s">
        <v>335</v>
      </c>
      <c r="C167" s="247" t="s">
        <v>336</v>
      </c>
      <c r="D167" s="194">
        <v>39852.15</v>
      </c>
      <c r="E167" s="194">
        <v>45054.02</v>
      </c>
      <c r="F167" s="45">
        <f t="shared" si="26"/>
        <v>113.052921862434</v>
      </c>
    </row>
    <row r="168" spans="1:6" ht="12.75" customHeight="1" x14ac:dyDescent="0.2">
      <c r="A168" s="63">
        <v>3213</v>
      </c>
      <c r="B168" s="64" t="s">
        <v>337</v>
      </c>
      <c r="C168" s="247" t="s">
        <v>338</v>
      </c>
      <c r="D168" s="194">
        <v>873</v>
      </c>
      <c r="E168" s="194">
        <v>1088</v>
      </c>
      <c r="F168" s="45">
        <f t="shared" si="26"/>
        <v>124.62772050400916</v>
      </c>
    </row>
    <row r="169" spans="1:6" ht="12.75" customHeight="1" x14ac:dyDescent="0.2">
      <c r="A169" s="63">
        <v>3214</v>
      </c>
      <c r="B169" s="64" t="s">
        <v>339</v>
      </c>
      <c r="C169" s="247" t="s">
        <v>340</v>
      </c>
      <c r="D169" s="194">
        <v>2313.5</v>
      </c>
      <c r="E169" s="194">
        <v>1950</v>
      </c>
      <c r="F169" s="45">
        <f t="shared" si="26"/>
        <v>84.287875513291553</v>
      </c>
    </row>
    <row r="170" spans="1:6" ht="12.75" customHeight="1" x14ac:dyDescent="0.2">
      <c r="A170" s="63">
        <v>322</v>
      </c>
      <c r="B170" s="64" t="s">
        <v>341</v>
      </c>
      <c r="C170" s="247" t="s">
        <v>342</v>
      </c>
      <c r="D170" s="60">
        <f t="shared" ref="D170:E170" si="34">SUM(D171:D177)</f>
        <v>103243.51</v>
      </c>
      <c r="E170" s="60">
        <f t="shared" si="34"/>
        <v>107081.99</v>
      </c>
      <c r="F170" s="45">
        <f t="shared" si="26"/>
        <v>103.71788987026885</v>
      </c>
    </row>
    <row r="171" spans="1:6" ht="12.75" customHeight="1" x14ac:dyDescent="0.2">
      <c r="A171" s="63">
        <v>3221</v>
      </c>
      <c r="B171" s="64" t="s">
        <v>343</v>
      </c>
      <c r="C171" s="247" t="s">
        <v>344</v>
      </c>
      <c r="D171" s="194">
        <v>10512.58</v>
      </c>
      <c r="E171" s="194">
        <v>13924.14</v>
      </c>
      <c r="F171" s="45">
        <f t="shared" si="26"/>
        <v>132.45216683249973</v>
      </c>
    </row>
    <row r="172" spans="1:6" ht="12.75" customHeight="1" x14ac:dyDescent="0.2">
      <c r="A172" s="63">
        <v>3222</v>
      </c>
      <c r="B172" s="64" t="s">
        <v>345</v>
      </c>
      <c r="C172" s="247" t="s">
        <v>346</v>
      </c>
      <c r="D172" s="194">
        <v>63401.81</v>
      </c>
      <c r="E172" s="194">
        <v>63247.16</v>
      </c>
      <c r="F172" s="45">
        <f t="shared" si="26"/>
        <v>99.756079518865477</v>
      </c>
    </row>
    <row r="173" spans="1:6" ht="12.75" customHeight="1" x14ac:dyDescent="0.2">
      <c r="A173" s="63">
        <v>3223</v>
      </c>
      <c r="B173" s="65" t="s">
        <v>347</v>
      </c>
      <c r="C173" s="247" t="s">
        <v>348</v>
      </c>
      <c r="D173" s="194">
        <v>25891.78</v>
      </c>
      <c r="E173" s="194">
        <v>26908.84</v>
      </c>
      <c r="F173" s="45">
        <f t="shared" si="26"/>
        <v>103.92811927183068</v>
      </c>
    </row>
    <row r="174" spans="1:6" ht="12.75" customHeight="1" x14ac:dyDescent="0.2">
      <c r="A174" s="63">
        <v>3224</v>
      </c>
      <c r="B174" s="65" t="s">
        <v>349</v>
      </c>
      <c r="C174" s="247" t="s">
        <v>350</v>
      </c>
      <c r="D174" s="194">
        <v>2326.6</v>
      </c>
      <c r="E174" s="194">
        <v>2131.75</v>
      </c>
      <c r="F174" s="45">
        <f t="shared" si="26"/>
        <v>91.625118198229188</v>
      </c>
    </row>
    <row r="175" spans="1:6" ht="12.75" customHeight="1" x14ac:dyDescent="0.2">
      <c r="A175" s="63">
        <v>3225</v>
      </c>
      <c r="B175" s="65" t="s">
        <v>351</v>
      </c>
      <c r="C175" s="247" t="s">
        <v>352</v>
      </c>
      <c r="D175" s="194">
        <v>714.29</v>
      </c>
      <c r="E175" s="194">
        <v>694.1</v>
      </c>
      <c r="F175" s="45">
        <f t="shared" si="26"/>
        <v>97.173416959498255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396.45</v>
      </c>
      <c r="E177" s="194">
        <v>176</v>
      </c>
      <c r="F177" s="45">
        <f t="shared" si="26"/>
        <v>44.393996720897974</v>
      </c>
    </row>
    <row r="178" spans="1:6" ht="12.75" customHeight="1" x14ac:dyDescent="0.2">
      <c r="A178" s="63">
        <v>323</v>
      </c>
      <c r="B178" s="65" t="s">
        <v>357</v>
      </c>
      <c r="C178" s="247" t="s">
        <v>358</v>
      </c>
      <c r="D178" s="60">
        <f t="shared" ref="D178:E178" si="35">SUM(D179:D187)</f>
        <v>131918.69999999998</v>
      </c>
      <c r="E178" s="60">
        <f t="shared" si="35"/>
        <v>135461.32999999999</v>
      </c>
      <c r="F178" s="45">
        <f t="shared" si="26"/>
        <v>102.68546460812607</v>
      </c>
    </row>
    <row r="179" spans="1:6" ht="12.75" customHeight="1" x14ac:dyDescent="0.2">
      <c r="A179" s="63">
        <v>3231</v>
      </c>
      <c r="B179" s="65" t="s">
        <v>359</v>
      </c>
      <c r="C179" s="247" t="s">
        <v>360</v>
      </c>
      <c r="D179" s="194">
        <v>96571.03</v>
      </c>
      <c r="E179" s="194">
        <v>94367.46</v>
      </c>
      <c r="F179" s="45">
        <f t="shared" si="26"/>
        <v>97.718187328021671</v>
      </c>
    </row>
    <row r="180" spans="1:6" ht="12.75" customHeight="1" x14ac:dyDescent="0.2">
      <c r="A180" s="63">
        <v>3232</v>
      </c>
      <c r="B180" s="65" t="s">
        <v>361</v>
      </c>
      <c r="C180" s="247" t="s">
        <v>362</v>
      </c>
      <c r="D180" s="194">
        <v>11461.4</v>
      </c>
      <c r="E180" s="194">
        <v>15189.78</v>
      </c>
      <c r="F180" s="45">
        <f t="shared" si="26"/>
        <v>132.52988291133721</v>
      </c>
    </row>
    <row r="181" spans="1:6" ht="12.75" customHeight="1" x14ac:dyDescent="0.2">
      <c r="A181" s="63">
        <v>3233</v>
      </c>
      <c r="B181" s="65" t="s">
        <v>363</v>
      </c>
      <c r="C181" s="247" t="s">
        <v>364</v>
      </c>
      <c r="D181" s="194">
        <v>730</v>
      </c>
      <c r="E181" s="194">
        <v>150</v>
      </c>
      <c r="F181" s="45">
        <f t="shared" si="26"/>
        <v>20.547945205479451</v>
      </c>
    </row>
    <row r="182" spans="1:6" ht="12.75" customHeight="1" x14ac:dyDescent="0.2">
      <c r="A182" s="63">
        <v>3234</v>
      </c>
      <c r="B182" s="65" t="s">
        <v>365</v>
      </c>
      <c r="C182" s="247" t="s">
        <v>366</v>
      </c>
      <c r="D182" s="194">
        <v>8293.09</v>
      </c>
      <c r="E182" s="194">
        <v>9533.9699999999993</v>
      </c>
      <c r="F182" s="45">
        <f t="shared" si="26"/>
        <v>114.96281844282407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5033.8599999999997</v>
      </c>
      <c r="E184" s="194">
        <v>4358.47</v>
      </c>
      <c r="F184" s="45">
        <f t="shared" si="26"/>
        <v>86.583059520924309</v>
      </c>
    </row>
    <row r="185" spans="1:6" ht="12.75" customHeight="1" x14ac:dyDescent="0.2">
      <c r="A185" s="63">
        <v>3237</v>
      </c>
      <c r="B185" s="64" t="s">
        <v>371</v>
      </c>
      <c r="C185" s="247" t="s">
        <v>372</v>
      </c>
      <c r="D185" s="194">
        <v>8616.69</v>
      </c>
      <c r="E185" s="194">
        <v>9993.9500000000007</v>
      </c>
      <c r="F185" s="45">
        <f t="shared" si="26"/>
        <v>115.98363176579404</v>
      </c>
    </row>
    <row r="186" spans="1:6" ht="12.75" customHeight="1" x14ac:dyDescent="0.2">
      <c r="A186" s="63">
        <v>3238</v>
      </c>
      <c r="B186" s="64" t="s">
        <v>373</v>
      </c>
      <c r="C186" s="247" t="s">
        <v>374</v>
      </c>
      <c r="D186" s="194">
        <v>1141.3900000000001</v>
      </c>
      <c r="E186" s="194">
        <v>1621.24</v>
      </c>
      <c r="F186" s="45">
        <f t="shared" si="26"/>
        <v>142.04084493468488</v>
      </c>
    </row>
    <row r="187" spans="1:6" ht="12.75" customHeight="1" x14ac:dyDescent="0.2">
      <c r="A187" s="63">
        <v>3239</v>
      </c>
      <c r="B187" s="64" t="s">
        <v>375</v>
      </c>
      <c r="C187" s="247" t="s">
        <v>376</v>
      </c>
      <c r="D187" s="194">
        <v>71.239999999999995</v>
      </c>
      <c r="E187" s="194">
        <v>246.46</v>
      </c>
      <c r="F187" s="45">
        <f t="shared" si="26"/>
        <v>345.95732734418874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26882.21</v>
      </c>
      <c r="E194" s="60">
        <f t="shared" si="36"/>
        <v>29938.11</v>
      </c>
      <c r="F194" s="45">
        <f t="shared" si="26"/>
        <v>111.36774097070146</v>
      </c>
    </row>
    <row r="195" spans="1:6" ht="12.75" customHeight="1" x14ac:dyDescent="0.2">
      <c r="A195" s="63">
        <v>3291</v>
      </c>
      <c r="B195" s="183" t="s">
        <v>391</v>
      </c>
      <c r="C195" s="247" t="s">
        <v>392</v>
      </c>
      <c r="D195" s="194">
        <v>413.08</v>
      </c>
      <c r="E195" s="194">
        <v>402.85</v>
      </c>
      <c r="F195" s="45">
        <f t="shared" si="26"/>
        <v>97.523482134211307</v>
      </c>
    </row>
    <row r="196" spans="1:6" ht="12.75" customHeight="1" x14ac:dyDescent="0.2">
      <c r="A196" s="63">
        <v>3292</v>
      </c>
      <c r="B196" s="64" t="s">
        <v>393</v>
      </c>
      <c r="C196" s="247" t="s">
        <v>394</v>
      </c>
      <c r="D196" s="194">
        <v>2601.9</v>
      </c>
      <c r="E196" s="194">
        <v>3302.81</v>
      </c>
      <c r="F196" s="45">
        <f t="shared" si="26"/>
        <v>126.93839117567931</v>
      </c>
    </row>
    <row r="197" spans="1:6" ht="12.75" customHeight="1" x14ac:dyDescent="0.2">
      <c r="A197" s="63">
        <v>3293</v>
      </c>
      <c r="B197" s="64" t="s">
        <v>395</v>
      </c>
      <c r="C197" s="247" t="s">
        <v>396</v>
      </c>
      <c r="D197" s="194">
        <v>395.2</v>
      </c>
      <c r="E197" s="194">
        <v>107.47</v>
      </c>
      <c r="F197" s="45">
        <f t="shared" si="26"/>
        <v>27.193825910931174</v>
      </c>
    </row>
    <row r="198" spans="1:6" ht="12.75" customHeight="1" x14ac:dyDescent="0.2">
      <c r="A198" s="63">
        <v>3294</v>
      </c>
      <c r="B198" s="64" t="s">
        <v>397</v>
      </c>
      <c r="C198" s="247" t="s">
        <v>398</v>
      </c>
      <c r="D198" s="194">
        <v>233.09</v>
      </c>
      <c r="E198" s="194">
        <v>265</v>
      </c>
      <c r="F198" s="45">
        <f t="shared" si="26"/>
        <v>113.68999099060449</v>
      </c>
    </row>
    <row r="199" spans="1:6" ht="12.75" customHeight="1" x14ac:dyDescent="0.2">
      <c r="A199" s="63">
        <v>3295</v>
      </c>
      <c r="B199" s="64" t="s">
        <v>399</v>
      </c>
      <c r="C199" s="247" t="s">
        <v>400</v>
      </c>
      <c r="D199" s="194">
        <v>3598.08</v>
      </c>
      <c r="E199" s="194">
        <v>3651.66</v>
      </c>
      <c r="F199" s="45">
        <f t="shared" si="26"/>
        <v>101.48912753468515</v>
      </c>
    </row>
    <row r="200" spans="1:6" ht="12.75" customHeight="1" x14ac:dyDescent="0.2">
      <c r="A200" s="63" t="s">
        <v>401</v>
      </c>
      <c r="B200" s="64" t="s">
        <v>402</v>
      </c>
      <c r="C200" s="247" t="s">
        <v>401</v>
      </c>
      <c r="D200" s="194">
        <v>682.5</v>
      </c>
      <c r="E200" s="194">
        <v>1762.75</v>
      </c>
      <c r="F200" s="45">
        <f t="shared" si="26"/>
        <v>258.27838827838832</v>
      </c>
    </row>
    <row r="201" spans="1:6" ht="12.75" customHeight="1" x14ac:dyDescent="0.2">
      <c r="A201" s="63">
        <v>3299</v>
      </c>
      <c r="B201" s="64" t="s">
        <v>403</v>
      </c>
      <c r="C201" s="247" t="s">
        <v>404</v>
      </c>
      <c r="D201" s="194">
        <v>18958.36</v>
      </c>
      <c r="E201" s="194">
        <v>20445.57</v>
      </c>
      <c r="F201" s="45">
        <f t="shared" si="26"/>
        <v>107.84461314164304</v>
      </c>
    </row>
    <row r="202" spans="1:6" ht="12.75" customHeight="1" x14ac:dyDescent="0.2">
      <c r="A202" s="63">
        <v>34</v>
      </c>
      <c r="B202" s="183" t="s">
        <v>405</v>
      </c>
      <c r="C202" s="247" t="s">
        <v>406</v>
      </c>
      <c r="D202" s="60">
        <f t="shared" ref="D202:E202" si="37">D203+D208+D216</f>
        <v>1491.3500000000001</v>
      </c>
      <c r="E202" s="60">
        <f t="shared" si="37"/>
        <v>6311.59</v>
      </c>
      <c r="F202" s="45">
        <f t="shared" si="26"/>
        <v>423.21319609749554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1491.3500000000001</v>
      </c>
      <c r="E216" s="60">
        <f t="shared" si="40"/>
        <v>6311.59</v>
      </c>
      <c r="F216" s="45">
        <f t="shared" si="26"/>
        <v>423.21319609749554</v>
      </c>
    </row>
    <row r="217" spans="1:6" ht="12.75" customHeight="1" x14ac:dyDescent="0.2">
      <c r="A217" s="63">
        <v>3431</v>
      </c>
      <c r="B217" s="182" t="s">
        <v>435</v>
      </c>
      <c r="C217" s="247" t="s">
        <v>436</v>
      </c>
      <c r="D217" s="194">
        <v>1142.6600000000001</v>
      </c>
      <c r="E217" s="194">
        <v>1447.66</v>
      </c>
      <c r="F217" s="45">
        <f t="shared" si="26"/>
        <v>126.69210438800692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348.69</v>
      </c>
      <c r="E219" s="194">
        <v>4863.93</v>
      </c>
      <c r="F219" s="45">
        <f t="shared" si="26"/>
        <v>1394.9152542372883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153.45999999999998</v>
      </c>
      <c r="E230" s="60">
        <f>E231+E234+E237+E242+E246+E250+E254+E257</f>
        <v>162.5</v>
      </c>
      <c r="F230" s="45">
        <f t="shared" ref="F230:F245" si="44">IF(D230&lt;&gt;0,IF(E230/D230&gt;=100,"&gt;&gt;100",E230/D230*100),"-")</f>
        <v>105.89078587254008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24.82</v>
      </c>
      <c r="E237" s="60">
        <f t="shared" si="47"/>
        <v>50</v>
      </c>
      <c r="F237" s="45">
        <f t="shared" si="44"/>
        <v>201.45044319097502</v>
      </c>
    </row>
    <row r="238" spans="1:6" ht="12" x14ac:dyDescent="0.2">
      <c r="A238" s="63">
        <v>3631</v>
      </c>
      <c r="B238" s="65" t="s">
        <v>477</v>
      </c>
      <c r="C238" s="247" t="s">
        <v>478</v>
      </c>
      <c r="D238" s="194">
        <v>24.82</v>
      </c>
      <c r="E238" s="194">
        <v>50</v>
      </c>
      <c r="F238" s="45">
        <f t="shared" si="44"/>
        <v>201.45044319097502</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128.63999999999999</v>
      </c>
      <c r="E257" s="60">
        <f t="shared" si="54"/>
        <v>112.5</v>
      </c>
      <c r="F257" s="45">
        <f t="shared" si="53"/>
        <v>87.453358208955237</v>
      </c>
    </row>
    <row r="258" spans="1:6" ht="12.75" customHeight="1" x14ac:dyDescent="0.2">
      <c r="A258" s="63" t="s">
        <v>512</v>
      </c>
      <c r="B258" s="64" t="s">
        <v>159</v>
      </c>
      <c r="C258" s="247" t="s">
        <v>512</v>
      </c>
      <c r="D258" s="194">
        <v>128.63999999999999</v>
      </c>
      <c r="E258" s="194">
        <v>112.5</v>
      </c>
      <c r="F258" s="45">
        <f t="shared" si="53"/>
        <v>87.453358208955237</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25144.93</v>
      </c>
      <c r="E262" s="60">
        <f t="shared" si="55"/>
        <v>14127.58</v>
      </c>
      <c r="F262" s="45">
        <f t="shared" ref="F262:F268" si="56">IF(D262&lt;&gt;0,IF(E262/D262&gt;=100,"&gt;&gt;100",E262/D262*100),"-")</f>
        <v>56.184606598626438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25144.93</v>
      </c>
      <c r="E269" s="60">
        <f t="shared" si="58"/>
        <v>14127.58</v>
      </c>
      <c r="F269" s="45">
        <f t="shared" ref="F269:F272" si="59">IF(D269&lt;&gt;0,IF(E269/D269&gt;=100,"&gt;&gt;100",E269/D269*100),"-")</f>
        <v>56.184606598626438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25144.93</v>
      </c>
      <c r="E271" s="194">
        <v>14127.58</v>
      </c>
      <c r="F271" s="45">
        <f t="shared" si="59"/>
        <v>56.184606598626438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538.83000000000004</v>
      </c>
      <c r="E273" s="60">
        <f t="shared" si="60"/>
        <v>573.15</v>
      </c>
      <c r="F273" s="45">
        <f t="shared" ref="F273:F277" si="61">IF(D273&lt;&gt;0,IF(E273/D273&gt;=100,"&gt;&gt;100",E273/D273*100),"-")</f>
        <v>106.36935582651299</v>
      </c>
    </row>
    <row r="274" spans="1:6" ht="12.75" customHeight="1" x14ac:dyDescent="0.2">
      <c r="A274" s="63">
        <v>381</v>
      </c>
      <c r="B274" s="64" t="s">
        <v>540</v>
      </c>
      <c r="C274" s="247" t="s">
        <v>541</v>
      </c>
      <c r="D274" s="60">
        <f t="shared" ref="D274:E274" si="62">SUM(D275:D277)</f>
        <v>538.83000000000004</v>
      </c>
      <c r="E274" s="60">
        <f t="shared" si="62"/>
        <v>573.15</v>
      </c>
      <c r="F274" s="45">
        <f t="shared" si="61"/>
        <v>106.36935582651299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538.83000000000004</v>
      </c>
      <c r="E276" s="194">
        <v>573.15</v>
      </c>
      <c r="F276" s="45">
        <f t="shared" si="61"/>
        <v>106.36935582651299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1870639.83</v>
      </c>
      <c r="E299" s="60">
        <f>E152-E297+E298</f>
        <v>2184193.94</v>
      </c>
      <c r="F299" s="45">
        <f t="shared" si="68"/>
        <v>116.76186430821372</v>
      </c>
    </row>
    <row r="300" spans="1:6" ht="12.75" customHeight="1" x14ac:dyDescent="0.2">
      <c r="A300" s="63" t="s">
        <v>581</v>
      </c>
      <c r="B300" s="64" t="s">
        <v>592</v>
      </c>
      <c r="C300" s="247" t="s">
        <v>593</v>
      </c>
      <c r="D300" s="60">
        <f>IF(D6&gt;=D299,D6-D299,0)</f>
        <v>18077.520000000019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72672.75</v>
      </c>
      <c r="F301" s="45" t="str">
        <f t="shared" si="68"/>
        <v>-</v>
      </c>
    </row>
    <row r="302" spans="1:6" ht="12.75" customHeight="1" x14ac:dyDescent="0.2">
      <c r="A302" s="63">
        <v>92211</v>
      </c>
      <c r="B302" s="64" t="s">
        <v>596</v>
      </c>
      <c r="C302" s="247" t="s">
        <v>597</v>
      </c>
      <c r="D302" s="194">
        <v>7542.51</v>
      </c>
      <c r="E302" s="194">
        <v>2710.61</v>
      </c>
      <c r="F302" s="45">
        <f t="shared" si="68"/>
        <v>35.937771378493366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1981.51</v>
      </c>
      <c r="E304" s="194">
        <v>159185.28</v>
      </c>
      <c r="F304" s="45">
        <f t="shared" si="68"/>
        <v>8033.5340220337021</v>
      </c>
    </row>
    <row r="305" spans="1:6" ht="12" x14ac:dyDescent="0.2">
      <c r="A305" s="63">
        <v>9661</v>
      </c>
      <c r="B305" s="220" t="s">
        <v>602</v>
      </c>
      <c r="C305" s="247" t="s">
        <v>603</v>
      </c>
      <c r="D305" s="194">
        <v>1820.78</v>
      </c>
      <c r="E305" s="194">
        <v>2025.78</v>
      </c>
      <c r="F305" s="45">
        <f t="shared" si="68"/>
        <v>111.2589110161579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22909.42</v>
      </c>
      <c r="E360" s="60">
        <f t="shared" si="86"/>
        <v>60251.81</v>
      </c>
      <c r="F360" s="45">
        <f t="shared" si="72"/>
        <v>263.00015452158982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14621.61</v>
      </c>
      <c r="E373" s="60">
        <f t="shared" si="90"/>
        <v>60251.81</v>
      </c>
      <c r="F373" s="45">
        <f t="shared" si="72"/>
        <v>412.07370460571713</v>
      </c>
    </row>
    <row r="374" spans="1:6" ht="12.75" customHeight="1" x14ac:dyDescent="0.2">
      <c r="A374" s="63">
        <v>421</v>
      </c>
      <c r="B374" s="64" t="s">
        <v>731</v>
      </c>
      <c r="C374" s="247" t="s">
        <v>732</v>
      </c>
      <c r="D374" s="60">
        <f t="shared" ref="D374:E374" si="91">SUM(D375:D378)</f>
        <v>9375</v>
      </c>
      <c r="E374" s="60">
        <f t="shared" si="91"/>
        <v>25927.5</v>
      </c>
      <c r="F374" s="45">
        <f t="shared" si="72"/>
        <v>276.56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9375</v>
      </c>
      <c r="E376" s="194">
        <v>25927.5</v>
      </c>
      <c r="F376" s="45">
        <f t="shared" si="72"/>
        <v>276.56</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504</v>
      </c>
      <c r="E379" s="60">
        <f t="shared" si="92"/>
        <v>9923.9199999999983</v>
      </c>
      <c r="F379" s="45">
        <f t="shared" si="72"/>
        <v>1969.0317460317456</v>
      </c>
    </row>
    <row r="380" spans="1:6" ht="12.75" customHeight="1" x14ac:dyDescent="0.2">
      <c r="A380" s="63">
        <v>4221</v>
      </c>
      <c r="B380" s="64" t="s">
        <v>647</v>
      </c>
      <c r="C380" s="247" t="s">
        <v>739</v>
      </c>
      <c r="D380" s="194">
        <v>504</v>
      </c>
      <c r="E380" s="194">
        <v>4975.1899999999996</v>
      </c>
      <c r="F380" s="45">
        <f t="shared" si="72"/>
        <v>987.1408730158729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3320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1628.73</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4742.6099999999997</v>
      </c>
      <c r="E393" s="60">
        <f t="shared" si="94"/>
        <v>24400.39</v>
      </c>
      <c r="F393" s="45">
        <f t="shared" si="72"/>
        <v>514.49286363415933</v>
      </c>
    </row>
    <row r="394" spans="1:6" ht="12.75" customHeight="1" x14ac:dyDescent="0.2">
      <c r="A394" s="63">
        <v>4241</v>
      </c>
      <c r="B394" s="64" t="s">
        <v>756</v>
      </c>
      <c r="C394" s="247" t="s">
        <v>757</v>
      </c>
      <c r="D394" s="194">
        <v>4742.6099999999997</v>
      </c>
      <c r="E394" s="194">
        <v>24400.39</v>
      </c>
      <c r="F394" s="45">
        <f t="shared" si="72"/>
        <v>514.49286363415933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8287.81</v>
      </c>
      <c r="E412" s="60">
        <f t="shared" si="100"/>
        <v>0</v>
      </c>
      <c r="F412" s="45">
        <f t="shared" si="72"/>
        <v>0</v>
      </c>
    </row>
    <row r="413" spans="1:6" ht="12.75" customHeight="1" x14ac:dyDescent="0.2">
      <c r="A413" s="63">
        <v>451</v>
      </c>
      <c r="B413" s="64" t="s">
        <v>784</v>
      </c>
      <c r="C413" s="247" t="s">
        <v>785</v>
      </c>
      <c r="D413" s="194">
        <v>8287.81</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22909.42</v>
      </c>
      <c r="E418" s="60">
        <f t="shared" si="102"/>
        <v>60251.81</v>
      </c>
      <c r="F418" s="45">
        <f t="shared" si="72"/>
        <v>263.00015452158982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1888717.35</v>
      </c>
      <c r="E422" s="60">
        <f>E6+E308</f>
        <v>2111521.19</v>
      </c>
      <c r="F422" s="45">
        <f t="shared" si="72"/>
        <v>111.79656871368284</v>
      </c>
    </row>
    <row r="423" spans="1:6" ht="12.75" customHeight="1" x14ac:dyDescent="0.2">
      <c r="A423" s="63" t="s">
        <v>581</v>
      </c>
      <c r="B423" s="64" t="s">
        <v>804</v>
      </c>
      <c r="C423" s="247" t="s">
        <v>805</v>
      </c>
      <c r="D423" s="60">
        <f t="shared" ref="D423:E423" si="103">D299+D360</f>
        <v>1893549.25</v>
      </c>
      <c r="E423" s="60">
        <f t="shared" si="103"/>
        <v>2244445.75</v>
      </c>
      <c r="F423" s="45">
        <f t="shared" si="72"/>
        <v>118.53115254329931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4831.8999999999069</v>
      </c>
      <c r="E425" s="60">
        <f t="shared" si="105"/>
        <v>132924.56000000006</v>
      </c>
      <c r="F425" s="45">
        <f t="shared" si="72"/>
        <v>2750.9791179453759</v>
      </c>
    </row>
    <row r="426" spans="1:6" ht="12.75" customHeight="1" x14ac:dyDescent="0.2">
      <c r="A426" s="251" t="s">
        <v>810</v>
      </c>
      <c r="B426" s="183" t="s">
        <v>811</v>
      </c>
      <c r="C426" s="252" t="s">
        <v>812</v>
      </c>
      <c r="D426" s="60">
        <f t="shared" ref="D426:E426" si="106">IF(D302-D303+D419-D420&gt;=0,D302-D303+D419-D420,0)</f>
        <v>7542.51</v>
      </c>
      <c r="E426" s="60">
        <f t="shared" si="106"/>
        <v>2710.61</v>
      </c>
      <c r="F426" s="45">
        <f t="shared" si="72"/>
        <v>35.937771378493366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1981.51</v>
      </c>
      <c r="E428" s="81">
        <f t="shared" si="108"/>
        <v>159185.28</v>
      </c>
      <c r="F428" s="61">
        <f t="shared" si="72"/>
        <v>8033.5340220337021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1888717.35</v>
      </c>
      <c r="E643" s="60">
        <f>E422+E430</f>
        <v>2111521.19</v>
      </c>
      <c r="F643" s="45">
        <f t="shared" si="109"/>
        <v>111.79656871368284</v>
      </c>
    </row>
    <row r="644" spans="1:6" ht="12.75" customHeight="1" x14ac:dyDescent="0.2">
      <c r="A644" s="63" t="s">
        <v>581</v>
      </c>
      <c r="B644" s="64" t="s">
        <v>1237</v>
      </c>
      <c r="C644" s="247" t="s">
        <v>1238</v>
      </c>
      <c r="D644" s="60">
        <f>D423+D535</f>
        <v>1893549.25</v>
      </c>
      <c r="E644" s="60">
        <f>E423+E535</f>
        <v>2244445.75</v>
      </c>
      <c r="F644" s="45">
        <f t="shared" si="109"/>
        <v>118.53115254329931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4831.8999999999069</v>
      </c>
      <c r="E646" s="60">
        <f t="shared" si="164"/>
        <v>132924.56000000006</v>
      </c>
      <c r="F646" s="45">
        <f t="shared" si="109"/>
        <v>2750.9791179453759</v>
      </c>
    </row>
    <row r="647" spans="1:6" ht="24" x14ac:dyDescent="0.2">
      <c r="A647" s="251" t="s">
        <v>1243</v>
      </c>
      <c r="B647" s="64" t="s">
        <v>1244</v>
      </c>
      <c r="C647" s="252" t="s">
        <v>1243</v>
      </c>
      <c r="D647" s="60">
        <f>IF(D426-D427+D641-D642&gt;=0,D426-D427+D641-D642,0)</f>
        <v>7542.51</v>
      </c>
      <c r="E647" s="60">
        <f>IF(E426-E427+E641-E642&gt;=0,E426-E427+E641-E642,0)</f>
        <v>2710.61</v>
      </c>
      <c r="F647" s="45">
        <f t="shared" si="109"/>
        <v>35.937771378493366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2710.6100000000934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130213.95000000006</v>
      </c>
      <c r="F650" s="45" t="str">
        <f t="shared" si="109"/>
        <v>-</v>
      </c>
    </row>
    <row r="651" spans="1:6" ht="24" x14ac:dyDescent="0.2">
      <c r="A651" s="249" t="s">
        <v>1251</v>
      </c>
      <c r="B651" s="184" t="s">
        <v>1252</v>
      </c>
      <c r="C651" s="250" t="s">
        <v>1251</v>
      </c>
      <c r="D651" s="196">
        <v>145579.72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13053.4</v>
      </c>
      <c r="E653" s="194">
        <v>17098.759999999998</v>
      </c>
      <c r="F653" s="45">
        <f t="shared" ref="F653:F740" si="167">IF(D653&lt;&gt;0,IF(E653/D653&gt;=100,"&gt;&gt;100",E653/D653*100),"-")</f>
        <v>130.99085295785005</v>
      </c>
    </row>
    <row r="654" spans="1:6" ht="12.75" customHeight="1" x14ac:dyDescent="0.2">
      <c r="A654" s="63" t="s">
        <v>1256</v>
      </c>
      <c r="B654" s="64" t="s">
        <v>1257</v>
      </c>
      <c r="C654" s="247" t="s">
        <v>1256</v>
      </c>
      <c r="D654" s="194">
        <v>549395.35</v>
      </c>
      <c r="E654" s="194">
        <v>664393.46</v>
      </c>
      <c r="F654" s="45">
        <f t="shared" si="167"/>
        <v>120.93175888729309</v>
      </c>
    </row>
    <row r="655" spans="1:6" ht="12.75" customHeight="1" x14ac:dyDescent="0.2">
      <c r="A655" s="63" t="s">
        <v>1258</v>
      </c>
      <c r="B655" s="64" t="s">
        <v>1259</v>
      </c>
      <c r="C655" s="247" t="s">
        <v>1258</v>
      </c>
      <c r="D655" s="194">
        <v>545349.99</v>
      </c>
      <c r="E655" s="194">
        <v>680459.92</v>
      </c>
      <c r="F655" s="45">
        <f t="shared" si="167"/>
        <v>124.7749028105786</v>
      </c>
    </row>
    <row r="656" spans="1:6" ht="24" x14ac:dyDescent="0.2">
      <c r="A656" s="63">
        <v>11</v>
      </c>
      <c r="B656" s="64" t="s">
        <v>1260</v>
      </c>
      <c r="C656" s="247" t="s">
        <v>1261</v>
      </c>
      <c r="D656" s="60">
        <f t="shared" ref="D656:E656" si="168">+D653+D654-D655</f>
        <v>17098.760000000009</v>
      </c>
      <c r="E656" s="60">
        <f t="shared" si="168"/>
        <v>1032.2999999999302</v>
      </c>
      <c r="F656" s="45">
        <f t="shared" si="167"/>
        <v>6.0372798963195553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64</v>
      </c>
      <c r="E658" s="253">
        <v>64</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53</v>
      </c>
      <c r="E660" s="253">
        <v>54</v>
      </c>
      <c r="F660" s="45">
        <f t="shared" si="167"/>
        <v>101.88679245283019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1576479.9</v>
      </c>
      <c r="E683" s="192">
        <v>1695184.39</v>
      </c>
      <c r="F683" s="71">
        <f t="shared" si="167"/>
        <v>107.52971794946451</v>
      </c>
    </row>
    <row r="684" spans="1:6" ht="24" x14ac:dyDescent="0.2">
      <c r="A684" s="70">
        <v>63613</v>
      </c>
      <c r="B684" s="182" t="s">
        <v>1317</v>
      </c>
      <c r="C684" s="278" t="s">
        <v>1318</v>
      </c>
      <c r="D684" s="192">
        <v>73111.66</v>
      </c>
      <c r="E684" s="192">
        <v>88188.21</v>
      </c>
      <c r="F684" s="71">
        <f t="shared" si="167"/>
        <v>120.62126615645165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27625.19</v>
      </c>
      <c r="E724" s="192">
        <v>22163.98</v>
      </c>
      <c r="F724" s="71">
        <f t="shared" si="167"/>
        <v>80.231049994588275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9590.74</v>
      </c>
      <c r="F732" s="71">
        <f t="shared" si="167"/>
        <v>441.47318222827784</v>
      </c>
    </row>
    <row r="733" spans="1:6" ht="12.75" customHeight="1" x14ac:dyDescent="0.2">
      <c r="A733" s="70">
        <v>31215</v>
      </c>
      <c r="B733" s="65" t="s">
        <v>1395</v>
      </c>
      <c r="C733" s="278" t="s">
        <v>1396</v>
      </c>
      <c r="D733" s="192">
        <v>2703.56</v>
      </c>
      <c r="E733" s="192">
        <v>1324.32</v>
      </c>
      <c r="F733" s="71">
        <f t="shared" si="167"/>
        <v>48.98430217934871</v>
      </c>
    </row>
    <row r="734" spans="1:6" ht="12.75" customHeight="1" x14ac:dyDescent="0.2">
      <c r="A734" s="70">
        <v>32121</v>
      </c>
      <c r="B734" s="65" t="s">
        <v>1397</v>
      </c>
      <c r="C734" s="278" t="s">
        <v>1398</v>
      </c>
      <c r="D734" s="192">
        <v>39852.15</v>
      </c>
      <c r="E734" s="192">
        <v>45054.02</v>
      </c>
      <c r="F734" s="71">
        <f t="shared" si="167"/>
        <v>113.052921862434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4490.1000000000004</v>
      </c>
      <c r="E736" s="194">
        <v>3814.71</v>
      </c>
      <c r="F736" s="45">
        <f t="shared" si="167"/>
        <v>84.958241464555357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631.28</v>
      </c>
      <c r="E738" s="194">
        <v>104.51</v>
      </c>
      <c r="F738" s="45">
        <f t="shared" si="167"/>
        <v>16.555252819667977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413.08</v>
      </c>
      <c r="E741" s="192">
        <v>402.85</v>
      </c>
      <c r="F741" s="71">
        <f t="shared" ref="F741:F1006" si="169">IF(D741&lt;&gt;0,IF(E741/D741&gt;=100,"&gt;&gt;100",E741/D741*100),"-")</f>
        <v>97.523482134211307</v>
      </c>
    </row>
    <row r="742" spans="1:6" ht="12.75" customHeight="1" x14ac:dyDescent="0.2">
      <c r="A742" s="70" t="s">
        <v>1413</v>
      </c>
      <c r="B742" s="65" t="s">
        <v>1414</v>
      </c>
      <c r="C742" s="278" t="s">
        <v>1413</v>
      </c>
      <c r="D742" s="192">
        <v>2601.9</v>
      </c>
      <c r="E742" s="192">
        <v>3302.81</v>
      </c>
      <c r="F742" s="71">
        <f t="shared" si="169"/>
        <v>126.93839117567931</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3634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24.82</v>
      </c>
      <c r="E785" s="192">
        <v>50</v>
      </c>
      <c r="F785" s="71">
        <f t="shared" si="169"/>
        <v>201.45044319097502</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25144.93</v>
      </c>
      <c r="E855" s="194">
        <v>14127.58</v>
      </c>
      <c r="F855" s="45">
        <f t="shared" si="169"/>
        <v>56.184606598626438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81" sqref="E2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2447483.1199999996</v>
      </c>
      <c r="E6" s="180">
        <f t="shared" si="0"/>
        <v>2422262.4699999997</v>
      </c>
      <c r="F6" s="181">
        <f t="shared" ref="F6:F298" si="1">IF(D6&gt;0,IF(E6/D6&gt;=100,"&gt;&gt;100",E6/D6*100),"-")</f>
        <v>98.969527111590466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2279309.3499999996</v>
      </c>
      <c r="E7" s="79">
        <f t="shared" si="2"/>
        <v>2250756.5199999996</v>
      </c>
      <c r="F7" s="71">
        <f t="shared" si="1"/>
        <v>98.747303432068136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28458.75</v>
      </c>
      <c r="E8" s="79">
        <f>E9+E10-E11</f>
        <v>28458.75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20029.05</v>
      </c>
      <c r="E9" s="192">
        <v>20029.05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8429.7000000000007</v>
      </c>
      <c r="E10" s="192">
        <v>8429.7000000000007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2246878.9699999997</v>
      </c>
      <c r="E12" s="79">
        <f t="shared" si="3"/>
        <v>2218326.1399999997</v>
      </c>
      <c r="F12" s="71">
        <f t="shared" si="1"/>
        <v>98.729222606947971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2211101.9</v>
      </c>
      <c r="E13" s="79">
        <f t="shared" si="4"/>
        <v>2204132.5</v>
      </c>
      <c r="F13" s="71">
        <f t="shared" si="1"/>
        <v>99.684799691954495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2843051.71</v>
      </c>
      <c r="E15" s="192">
        <v>2868979.21</v>
      </c>
      <c r="F15" s="71">
        <f t="shared" si="1"/>
        <v>100.91196019786781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9303.73</v>
      </c>
      <c r="E17" s="192">
        <v>9303.73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641253.54</v>
      </c>
      <c r="E18" s="192">
        <v>674150.44</v>
      </c>
      <c r="F18" s="71">
        <f t="shared" si="1"/>
        <v>105.13009253718894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10470.23000000004</v>
      </c>
      <c r="E19" s="79">
        <f t="shared" si="5"/>
        <v>9951.0499999999302</v>
      </c>
      <c r="F19" s="71">
        <f t="shared" si="1"/>
        <v>95.04136967382658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281065.5</v>
      </c>
      <c r="E20" s="192">
        <v>286040.69</v>
      </c>
      <c r="F20" s="71">
        <f t="shared" si="1"/>
        <v>101.77011764161735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4081.17</v>
      </c>
      <c r="E21" s="192">
        <v>4081.17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63352.02</v>
      </c>
      <c r="E22" s="192">
        <v>66672.02</v>
      </c>
      <c r="F22" s="71">
        <f t="shared" si="1"/>
        <v>105.24055902242739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1086.17</v>
      </c>
      <c r="E23" s="192">
        <v>1086.17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9134.86</v>
      </c>
      <c r="E24" s="192">
        <v>9134.86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6799.33</v>
      </c>
      <c r="E25" s="192">
        <v>8428.06</v>
      </c>
      <c r="F25" s="71">
        <f t="shared" si="1"/>
        <v>123.95427196503184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44932.84</v>
      </c>
      <c r="E26" s="192">
        <v>44932.84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399981.66</v>
      </c>
      <c r="E28" s="192">
        <v>410424.76</v>
      </c>
      <c r="F28" s="71">
        <f t="shared" si="1"/>
        <v>102.61089470952246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25306.839999999997</v>
      </c>
      <c r="E35" s="79">
        <f t="shared" si="7"/>
        <v>4242.5899999999965</v>
      </c>
      <c r="F35" s="71">
        <f t="shared" si="1"/>
        <v>16.764598029623599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50300.2</v>
      </c>
      <c r="E36" s="192">
        <v>74700.59</v>
      </c>
      <c r="F36" s="71">
        <f t="shared" si="1"/>
        <v>148.50952878914993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24993.360000000001</v>
      </c>
      <c r="E40" s="192">
        <v>70458</v>
      </c>
      <c r="F40" s="71">
        <f t="shared" si="1"/>
        <v>281.9068744658581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3971.63</v>
      </c>
      <c r="E51" s="192">
        <v>3971.63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30749.1</v>
      </c>
      <c r="E54" s="192">
        <v>31443.200000000001</v>
      </c>
      <c r="F54" s="71">
        <f t="shared" si="1"/>
        <v>102.25730183972865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30749.1</v>
      </c>
      <c r="E55" s="192">
        <v>31443.200000000001</v>
      </c>
      <c r="F55" s="71">
        <f t="shared" si="1"/>
        <v>102.25730183972865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168173.77</v>
      </c>
      <c r="E69" s="79">
        <f>E70+E82+E88+E119+E135+E147+E165+E171</f>
        <v>171505.95</v>
      </c>
      <c r="F69" s="71">
        <f t="shared" si="1"/>
        <v>101.98139103380986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17098.759999999998</v>
      </c>
      <c r="E70" s="79">
        <f t="shared" si="12"/>
        <v>1032.3</v>
      </c>
      <c r="F70" s="71">
        <f t="shared" si="1"/>
        <v>6.0372798963199674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17062.259999999998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17062.259999999998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36.5</v>
      </c>
      <c r="E80" s="192">
        <v>1032.3</v>
      </c>
      <c r="F80" s="71">
        <f t="shared" si="1"/>
        <v>2828.2191780821918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3513.7799999999997</v>
      </c>
      <c r="E82" s="79">
        <f>SUM(E83:E85)-E86+E87</f>
        <v>3385.15</v>
      </c>
      <c r="F82" s="71">
        <f t="shared" si="1"/>
        <v>96.339269959986112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3075.29</v>
      </c>
      <c r="E84" s="192">
        <v>3075.29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438.49</v>
      </c>
      <c r="E87" s="192">
        <v>309.86</v>
      </c>
      <c r="F87" s="71">
        <f t="shared" si="1"/>
        <v>70.665237519669773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1981.51</v>
      </c>
      <c r="E147" s="79">
        <f t="shared" si="24"/>
        <v>167088.5</v>
      </c>
      <c r="F147" s="71">
        <f t="shared" si="1"/>
        <v>8432.3823750574065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156158.89000000001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156158.89000000001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160.72999999999999</v>
      </c>
      <c r="E160" s="192">
        <v>1000.61</v>
      </c>
      <c r="F160" s="71">
        <f t="shared" si="1"/>
        <v>622.5409071113047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1820.78</v>
      </c>
      <c r="E161" s="192">
        <v>2025.78</v>
      </c>
      <c r="F161" s="71">
        <f t="shared" si="1"/>
        <v>111.2589110161579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7903.22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145579.72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64.8</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145514.92000000001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2447483.1199999996</v>
      </c>
      <c r="E176" s="79">
        <f>E177+E251</f>
        <v>2422262.4699999997</v>
      </c>
      <c r="F176" s="71">
        <f t="shared" si="1"/>
        <v>98.969527111590466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163481.65</v>
      </c>
      <c r="E177" s="79">
        <f>E178+E197+E203+E219+E247+E248</f>
        <v>142534.62</v>
      </c>
      <c r="F177" s="71">
        <f t="shared" si="1"/>
        <v>87.186922813661354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154911.54999999999</v>
      </c>
      <c r="E178" s="79">
        <f>SUM(E179:E181)+E185+E186+SUM(E194:E196)</f>
        <v>142515.44</v>
      </c>
      <c r="F178" s="71">
        <f t="shared" si="1"/>
        <v>91.997943342507398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130285.26</v>
      </c>
      <c r="E179" s="192">
        <v>125497.91</v>
      </c>
      <c r="F179" s="71">
        <f t="shared" si="1"/>
        <v>96.325486091058963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18868.150000000001</v>
      </c>
      <c r="E180" s="192">
        <v>14363.07</v>
      </c>
      <c r="F180" s="71">
        <f t="shared" si="1"/>
        <v>76.12336132583215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148.34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148.34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300.88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5308.92</v>
      </c>
      <c r="E196" s="192">
        <v>2654.46</v>
      </c>
      <c r="F196" s="71">
        <f t="shared" si="1"/>
        <v>50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8287.81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8287.81</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282.29000000000002</v>
      </c>
      <c r="E247" s="192">
        <v>19.18</v>
      </c>
      <c r="F247" s="71">
        <f>IF(D247&gt;0,IF(E247/D247&gt;=100,"&gt;&gt;100",E247/D247*100),"-")</f>
        <v>6.7944312586347362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2284001.4699999997</v>
      </c>
      <c r="E251" s="79">
        <f>+E252+E255-E264+E274+E291</f>
        <v>2279727.8499999996</v>
      </c>
      <c r="F251" s="71">
        <f t="shared" si="1"/>
        <v>99.812888912019829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2279309.35</v>
      </c>
      <c r="E252" s="79">
        <f>E253-E254</f>
        <v>2250756.52</v>
      </c>
      <c r="F252" s="71">
        <f t="shared" si="1"/>
        <v>98.747303432068136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2279309.35</v>
      </c>
      <c r="E253" s="192">
        <v>2250756.52</v>
      </c>
      <c r="F253" s="71">
        <f t="shared" si="1"/>
        <v>98.747303432068136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2710.61</v>
      </c>
      <c r="E255" s="79">
        <f>E256-E260</f>
        <v>-130213.95</v>
      </c>
      <c r="F255" s="71">
        <f t="shared" si="1"/>
        <v>-4803.8614924315925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2710.61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2710.61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130213.95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130213.95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1981.51</v>
      </c>
      <c r="E274" s="79">
        <f>SUM(E275:E277)+SUM(E286:E290)</f>
        <v>159185.28000000003</v>
      </c>
      <c r="F274" s="71">
        <f t="shared" si="1"/>
        <v>8033.534022033703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156158.89000000001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156158.89000000001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160.72999999999999</v>
      </c>
      <c r="E287" s="192">
        <v>1000.61</v>
      </c>
      <c r="F287" s="71">
        <f t="shared" si="39"/>
        <v>622.5409071113047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1820.78</v>
      </c>
      <c r="E288" s="192">
        <v>2025.78</v>
      </c>
      <c r="F288" s="71">
        <f t="shared" si="39"/>
        <v>111.2589110161579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1981.51</v>
      </c>
      <c r="E303" s="192">
        <v>167088.5</v>
      </c>
      <c r="F303" s="71">
        <f t="shared" si="43"/>
        <v>8432.3823750574065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372.09</v>
      </c>
      <c r="E308" s="192">
        <v>300.31</v>
      </c>
      <c r="F308" s="71">
        <f t="shared" si="43"/>
        <v>80.708968260367115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9.65</v>
      </c>
      <c r="E309" s="192">
        <v>9.5500000000000007</v>
      </c>
      <c r="F309" s="71">
        <f t="shared" si="43"/>
        <v>98.963730569948197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56.75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7903.22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154911.54999999999</v>
      </c>
      <c r="E337" s="192">
        <v>142515.44</v>
      </c>
      <c r="F337" s="71">
        <f t="shared" si="43"/>
        <v>91.997943342507398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8287.81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5308.92</v>
      </c>
      <c r="E344" s="192">
        <v>2654.46</v>
      </c>
      <c r="F344" s="71">
        <f t="shared" si="43"/>
        <v>50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282.29000000000002</v>
      </c>
      <c r="E380" s="192">
        <v>19.18</v>
      </c>
      <c r="F380" s="71">
        <f t="shared" si="44"/>
        <v>6.7944312586347362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1893549.25</v>
      </c>
      <c r="E114" s="60">
        <f t="shared" si="22"/>
        <v>2244445.75</v>
      </c>
      <c r="F114" s="45">
        <f t="shared" si="1"/>
        <v>118.53115254329931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1830147.44</v>
      </c>
      <c r="E115" s="60">
        <f t="shared" si="23"/>
        <v>2181198.59</v>
      </c>
      <c r="F115" s="45">
        <f t="shared" si="1"/>
        <v>119.18157752361198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1830147.44</v>
      </c>
      <c r="E117" s="194">
        <v>2181198.59</v>
      </c>
      <c r="F117" s="45">
        <f t="shared" si="1"/>
        <v>119.18157752361198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63401.81</v>
      </c>
      <c r="E126" s="194">
        <v>63247.16</v>
      </c>
      <c r="F126" s="45">
        <f t="shared" si="1"/>
        <v>99.756079518865477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1893549.25</v>
      </c>
      <c r="E141" s="81">
        <f t="shared" si="28"/>
        <v>2244445.75</v>
      </c>
      <c r="F141" s="61">
        <f t="shared" si="1"/>
        <v>118.53115254329931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163481.65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2086808.2100000002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2028788.86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1702897.79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318327.09000000003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6163.25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1400.73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57204.08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815.27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2107755.2399999998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2041184.97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1707685.14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322832.17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6311.59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1701.61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2654.46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65491.89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1078.3800000000001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142534.62000000058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142534.62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142515.44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14478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Marija Harapin</cp:lastModifiedBy>
  <cp:lastPrinted>2026-01-29T16:13:27Z</cp:lastPrinted>
  <dcterms:created xsi:type="dcterms:W3CDTF">2022-04-01T05:14:30Z</dcterms:created>
  <dcterms:modified xsi:type="dcterms:W3CDTF">2026-01-30T15:24:38Z</dcterms:modified>
</cp:coreProperties>
</file>