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Marina\Desktop\TAJNIŠTVO\financijski planovi\2024\"/>
    </mc:Choice>
  </mc:AlternateContent>
  <xr:revisionPtr revIDLastSave="0" documentId="8_{8605864B-8C2B-4981-ACFC-505ED1878895}" xr6:coauthVersionLast="37" xr6:coauthVersionMax="37" xr10:uidLastSave="{00000000-0000-0000-0000-000000000000}"/>
  <bookViews>
    <workbookView xWindow="0" yWindow="0" windowWidth="28800" windowHeight="12480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3" i="7" l="1"/>
  <c r="H83" i="7"/>
  <c r="E225" i="7"/>
  <c r="E283" i="7"/>
  <c r="E284" i="7"/>
  <c r="E7" i="7"/>
  <c r="I56" i="7"/>
  <c r="I55" i="7" s="1"/>
  <c r="H56" i="7"/>
  <c r="H55" i="7" s="1"/>
  <c r="G56" i="7"/>
  <c r="G55" i="7" s="1"/>
  <c r="F56" i="7"/>
  <c r="F55" i="7" s="1"/>
  <c r="E56" i="7"/>
  <c r="E55" i="7"/>
  <c r="C17" i="5" l="1"/>
  <c r="C16" i="5" s="1"/>
  <c r="I288" i="7" l="1"/>
  <c r="H288" i="7"/>
  <c r="G288" i="7"/>
  <c r="F288" i="7"/>
  <c r="E288" i="7"/>
  <c r="I401" i="7"/>
  <c r="I400" i="7" s="1"/>
  <c r="I399" i="7" s="1"/>
  <c r="H401" i="7"/>
  <c r="H400" i="7" s="1"/>
  <c r="H399" i="7" s="1"/>
  <c r="G401" i="7"/>
  <c r="G400" i="7" s="1"/>
  <c r="G399" i="7" s="1"/>
  <c r="F401" i="7"/>
  <c r="F400" i="7" s="1"/>
  <c r="F399" i="7" s="1"/>
  <c r="E401" i="7"/>
  <c r="E361" i="7"/>
  <c r="I241" i="7"/>
  <c r="H241" i="7"/>
  <c r="G241" i="7"/>
  <c r="F241" i="7"/>
  <c r="E241" i="7"/>
  <c r="E237" i="7"/>
  <c r="E166" i="7"/>
  <c r="I87" i="7"/>
  <c r="I86" i="7" s="1"/>
  <c r="I85" i="7" s="1"/>
  <c r="H87" i="7"/>
  <c r="H86" i="7" s="1"/>
  <c r="H85" i="7" s="1"/>
  <c r="G87" i="7"/>
  <c r="G86" i="7" s="1"/>
  <c r="G85" i="7" s="1"/>
  <c r="F87" i="7"/>
  <c r="F86" i="7" s="1"/>
  <c r="F85" i="7" s="1"/>
  <c r="F102" i="7"/>
  <c r="F101" i="7" s="1"/>
  <c r="F94" i="7"/>
  <c r="F96" i="7"/>
  <c r="F98" i="7"/>
  <c r="F10" i="3"/>
  <c r="J25" i="3"/>
  <c r="I25" i="3"/>
  <c r="H25" i="3"/>
  <c r="F25" i="3"/>
  <c r="J10" i="3"/>
  <c r="I10" i="3"/>
  <c r="H10" i="3"/>
  <c r="F93" i="7" l="1"/>
  <c r="F92" i="7" s="1"/>
  <c r="F90" i="7" s="1"/>
  <c r="I277" i="7"/>
  <c r="I273" i="7"/>
  <c r="H277" i="7"/>
  <c r="H273" i="7"/>
  <c r="G277" i="7"/>
  <c r="G273" i="7"/>
  <c r="F277" i="7"/>
  <c r="F273" i="7"/>
  <c r="E277" i="7"/>
  <c r="E273" i="7"/>
  <c r="F272" i="7" l="1"/>
  <c r="F271" i="7" s="1"/>
  <c r="F270" i="7" s="1"/>
  <c r="E272" i="7"/>
  <c r="G272" i="7"/>
  <c r="G271" i="7" s="1"/>
  <c r="G270" i="7" s="1"/>
  <c r="I272" i="7"/>
  <c r="I271" i="7" s="1"/>
  <c r="I270" i="7" s="1"/>
  <c r="H272" i="7"/>
  <c r="H271" i="7" s="1"/>
  <c r="H270" i="7" s="1"/>
  <c r="F17" i="5" l="1"/>
  <c r="F16" i="5" s="1"/>
  <c r="E17" i="5"/>
  <c r="E16" i="5" s="1"/>
  <c r="D17" i="5"/>
  <c r="D16" i="5" s="1"/>
  <c r="B17" i="5"/>
  <c r="B16" i="5" s="1"/>
  <c r="J30" i="1"/>
  <c r="I30" i="1"/>
  <c r="H30" i="1"/>
  <c r="G30" i="1"/>
  <c r="F30" i="1"/>
  <c r="J11" i="1"/>
  <c r="J8" i="1"/>
  <c r="I11" i="1"/>
  <c r="I8" i="1"/>
  <c r="H11" i="1"/>
  <c r="H8" i="1"/>
  <c r="G11" i="1"/>
  <c r="G8" i="1"/>
  <c r="G14" i="1" s="1"/>
  <c r="F11" i="1"/>
  <c r="F8" i="1"/>
  <c r="E434" i="7"/>
  <c r="I14" i="1" l="1"/>
  <c r="J14" i="1"/>
  <c r="H14" i="1"/>
  <c r="F14" i="1"/>
  <c r="I268" i="7"/>
  <c r="I266" i="7"/>
  <c r="I262" i="7"/>
  <c r="H268" i="7"/>
  <c r="H266" i="7"/>
  <c r="H262" i="7"/>
  <c r="G268" i="7"/>
  <c r="G266" i="7"/>
  <c r="G262" i="7"/>
  <c r="F268" i="7"/>
  <c r="F266" i="7"/>
  <c r="F262" i="7"/>
  <c r="G28" i="3"/>
  <c r="G29" i="3"/>
  <c r="G30" i="3"/>
  <c r="G31" i="3"/>
  <c r="G32" i="3"/>
  <c r="G33" i="3"/>
  <c r="G34" i="3"/>
  <c r="G27" i="3"/>
  <c r="G25" i="3" l="1"/>
  <c r="I261" i="7"/>
  <c r="I260" i="7" s="1"/>
  <c r="I259" i="7" s="1"/>
  <c r="H261" i="7"/>
  <c r="H260" i="7" s="1"/>
  <c r="H259" i="7" s="1"/>
  <c r="F261" i="7"/>
  <c r="F260" i="7" s="1"/>
  <c r="F259" i="7" s="1"/>
  <c r="G261" i="7"/>
  <c r="G260" i="7" s="1"/>
  <c r="G259" i="7" s="1"/>
  <c r="E29" i="3"/>
  <c r="E30" i="3"/>
  <c r="E32" i="3"/>
  <c r="E33" i="3"/>
  <c r="G13" i="3"/>
  <c r="G14" i="3"/>
  <c r="G15" i="3"/>
  <c r="G16" i="3"/>
  <c r="G17" i="3"/>
  <c r="G12" i="3"/>
  <c r="E25" i="3" l="1"/>
  <c r="G10" i="3"/>
  <c r="G132" i="7"/>
  <c r="G131" i="7" s="1"/>
  <c r="G128" i="7"/>
  <c r="G126" i="7"/>
  <c r="G124" i="7"/>
  <c r="F147" i="7"/>
  <c r="F146" i="7" s="1"/>
  <c r="E147" i="7"/>
  <c r="E146" i="7" s="1"/>
  <c r="F143" i="7"/>
  <c r="E143" i="7"/>
  <c r="F141" i="7"/>
  <c r="E141" i="7"/>
  <c r="F139" i="7"/>
  <c r="E139" i="7"/>
  <c r="I147" i="7"/>
  <c r="I146" i="7" s="1"/>
  <c r="H147" i="7"/>
  <c r="H146" i="7" s="1"/>
  <c r="G147" i="7"/>
  <c r="G146" i="7" s="1"/>
  <c r="I143" i="7"/>
  <c r="H143" i="7"/>
  <c r="G143" i="7"/>
  <c r="I141" i="7"/>
  <c r="H141" i="7"/>
  <c r="G141" i="7"/>
  <c r="I139" i="7"/>
  <c r="H139" i="7"/>
  <c r="G139" i="7"/>
  <c r="I138" i="7" l="1"/>
  <c r="I137" i="7" s="1"/>
  <c r="I135" i="7" s="1"/>
  <c r="E138" i="7"/>
  <c r="E137" i="7" s="1"/>
  <c r="E135" i="7" s="1"/>
  <c r="G138" i="7"/>
  <c r="G137" i="7" s="1"/>
  <c r="G135" i="7" s="1"/>
  <c r="F138" i="7"/>
  <c r="F137" i="7" s="1"/>
  <c r="F135" i="7" s="1"/>
  <c r="G123" i="7"/>
  <c r="G122" i="7" s="1"/>
  <c r="G120" i="7" s="1"/>
  <c r="H138" i="7"/>
  <c r="H137" i="7" s="1"/>
  <c r="H135" i="7" s="1"/>
  <c r="I461" i="7"/>
  <c r="I460" i="7" s="1"/>
  <c r="I459" i="7" s="1"/>
  <c r="H461" i="7"/>
  <c r="H460" i="7" s="1"/>
  <c r="H459" i="7" s="1"/>
  <c r="I457" i="7"/>
  <c r="I456" i="7" s="1"/>
  <c r="I455" i="7" s="1"/>
  <c r="H457" i="7"/>
  <c r="H456" i="7" s="1"/>
  <c r="H455" i="7" s="1"/>
  <c r="I397" i="7"/>
  <c r="I396" i="7" s="1"/>
  <c r="I395" i="7" s="1"/>
  <c r="H397" i="7"/>
  <c r="H396" i="7" s="1"/>
  <c r="H395" i="7" s="1"/>
  <c r="I392" i="7"/>
  <c r="I391" i="7" s="1"/>
  <c r="I390" i="7" s="1"/>
  <c r="H392" i="7"/>
  <c r="H391" i="7" s="1"/>
  <c r="H390" i="7" s="1"/>
  <c r="I387" i="7"/>
  <c r="I386" i="7" s="1"/>
  <c r="I385" i="7" s="1"/>
  <c r="I383" i="7" s="1"/>
  <c r="H387" i="7"/>
  <c r="H386" i="7" s="1"/>
  <c r="H385" i="7" s="1"/>
  <c r="H383" i="7" s="1"/>
  <c r="I381" i="7"/>
  <c r="I380" i="7" s="1"/>
  <c r="I379" i="7" s="1"/>
  <c r="I378" i="7" s="1"/>
  <c r="H381" i="7"/>
  <c r="H380" i="7" s="1"/>
  <c r="H379" i="7" s="1"/>
  <c r="H378" i="7" s="1"/>
  <c r="I376" i="7"/>
  <c r="H376" i="7"/>
  <c r="I374" i="7"/>
  <c r="H374" i="7"/>
  <c r="I361" i="7"/>
  <c r="I360" i="7" s="1"/>
  <c r="H361" i="7"/>
  <c r="H360" i="7" s="1"/>
  <c r="I357" i="7"/>
  <c r="H357" i="7"/>
  <c r="I355" i="7"/>
  <c r="H355" i="7"/>
  <c r="I353" i="7"/>
  <c r="H353" i="7"/>
  <c r="G353" i="7"/>
  <c r="G355" i="7"/>
  <c r="G357" i="7"/>
  <c r="G361" i="7"/>
  <c r="G360" i="7" s="1"/>
  <c r="G374" i="7"/>
  <c r="G376" i="7"/>
  <c r="I313" i="7"/>
  <c r="H313" i="7"/>
  <c r="I303" i="7"/>
  <c r="H303" i="7"/>
  <c r="I296" i="7"/>
  <c r="H296" i="7"/>
  <c r="I293" i="7"/>
  <c r="H293" i="7"/>
  <c r="I284" i="7"/>
  <c r="I283" i="7" s="1"/>
  <c r="I282" i="7" s="1"/>
  <c r="H284" i="7"/>
  <c r="H283" i="7" s="1"/>
  <c r="H282" i="7" s="1"/>
  <c r="I256" i="7"/>
  <c r="H256" i="7"/>
  <c r="I254" i="7"/>
  <c r="H254" i="7"/>
  <c r="I250" i="7"/>
  <c r="H250" i="7"/>
  <c r="I246" i="7"/>
  <c r="H246" i="7"/>
  <c r="I237" i="7"/>
  <c r="H237" i="7"/>
  <c r="I235" i="7"/>
  <c r="H235" i="7"/>
  <c r="I231" i="7"/>
  <c r="H231" i="7"/>
  <c r="I229" i="7"/>
  <c r="H229" i="7"/>
  <c r="I227" i="7"/>
  <c r="H227" i="7"/>
  <c r="I220" i="7"/>
  <c r="I219" i="7" s="1"/>
  <c r="I218" i="7" s="1"/>
  <c r="H220" i="7"/>
  <c r="H219" i="7" s="1"/>
  <c r="H218" i="7" s="1"/>
  <c r="I215" i="7"/>
  <c r="I214" i="7" s="1"/>
  <c r="H215" i="7"/>
  <c r="H214" i="7" s="1"/>
  <c r="I208" i="7"/>
  <c r="H208" i="7"/>
  <c r="I198" i="7"/>
  <c r="H198" i="7"/>
  <c r="I191" i="7"/>
  <c r="H191" i="7"/>
  <c r="I187" i="7"/>
  <c r="H187" i="7"/>
  <c r="I156" i="7"/>
  <c r="I155" i="7" s="1"/>
  <c r="I154" i="7" s="1"/>
  <c r="I152" i="7" s="1"/>
  <c r="I151" i="7" s="1"/>
  <c r="H156" i="7"/>
  <c r="H155" i="7" s="1"/>
  <c r="H154" i="7" s="1"/>
  <c r="H152" i="7" s="1"/>
  <c r="H151" i="7" s="1"/>
  <c r="I132" i="7"/>
  <c r="I131" i="7" s="1"/>
  <c r="H132" i="7"/>
  <c r="H131" i="7" s="1"/>
  <c r="I128" i="7"/>
  <c r="H128" i="7"/>
  <c r="I126" i="7"/>
  <c r="H126" i="7"/>
  <c r="I124" i="7"/>
  <c r="H124" i="7"/>
  <c r="I49" i="7"/>
  <c r="H49" i="7"/>
  <c r="I47" i="7"/>
  <c r="H47" i="7"/>
  <c r="I41" i="7"/>
  <c r="I40" i="7" s="1"/>
  <c r="H41" i="7"/>
  <c r="H40" i="7" s="1"/>
  <c r="I29" i="7"/>
  <c r="H29" i="7"/>
  <c r="I20" i="7"/>
  <c r="H20" i="7"/>
  <c r="I15" i="7"/>
  <c r="H15" i="7"/>
  <c r="I11" i="7"/>
  <c r="H11" i="7"/>
  <c r="G256" i="7"/>
  <c r="F256" i="7"/>
  <c r="G254" i="7"/>
  <c r="F254" i="7"/>
  <c r="G250" i="7"/>
  <c r="F250" i="7"/>
  <c r="G246" i="7"/>
  <c r="F246" i="7"/>
  <c r="F117" i="7"/>
  <c r="F116" i="7" s="1"/>
  <c r="F113" i="7"/>
  <c r="F111" i="7"/>
  <c r="F109" i="7"/>
  <c r="G397" i="7"/>
  <c r="G396" i="7" s="1"/>
  <c r="G395" i="7" s="1"/>
  <c r="F397" i="7"/>
  <c r="F396" i="7" s="1"/>
  <c r="F395" i="7" s="1"/>
  <c r="E397" i="7"/>
  <c r="E396" i="7" s="1"/>
  <c r="E395" i="7" s="1"/>
  <c r="G381" i="7"/>
  <c r="G380" i="7" s="1"/>
  <c r="G379" i="7" s="1"/>
  <c r="G378" i="7" s="1"/>
  <c r="F381" i="7"/>
  <c r="F380" i="7" s="1"/>
  <c r="F379" i="7" s="1"/>
  <c r="F378" i="7" s="1"/>
  <c r="F376" i="7"/>
  <c r="F374" i="7"/>
  <c r="I46" i="7" l="1"/>
  <c r="I45" i="7" s="1"/>
  <c r="I43" i="7" s="1"/>
  <c r="H123" i="7"/>
  <c r="H122" i="7" s="1"/>
  <c r="H120" i="7" s="1"/>
  <c r="H186" i="7"/>
  <c r="H185" i="7" s="1"/>
  <c r="I226" i="7"/>
  <c r="F245" i="7"/>
  <c r="F244" i="7" s="1"/>
  <c r="F243" i="7" s="1"/>
  <c r="F240" i="7" s="1"/>
  <c r="I123" i="7"/>
  <c r="I122" i="7" s="1"/>
  <c r="I120" i="7" s="1"/>
  <c r="G373" i="7"/>
  <c r="G372" i="7" s="1"/>
  <c r="H373" i="7"/>
  <c r="H372" i="7" s="1"/>
  <c r="I186" i="7"/>
  <c r="I185" i="7" s="1"/>
  <c r="H234" i="7"/>
  <c r="H245" i="7"/>
  <c r="H244" i="7" s="1"/>
  <c r="H243" i="7" s="1"/>
  <c r="H240" i="7" s="1"/>
  <c r="H352" i="7"/>
  <c r="H351" i="7" s="1"/>
  <c r="H349" i="7" s="1"/>
  <c r="H292" i="7"/>
  <c r="H291" i="7" s="1"/>
  <c r="I352" i="7"/>
  <c r="I351" i="7" s="1"/>
  <c r="I349" i="7" s="1"/>
  <c r="I234" i="7"/>
  <c r="I245" i="7"/>
  <c r="I244" i="7" s="1"/>
  <c r="I243" i="7" s="1"/>
  <c r="I240" i="7" s="1"/>
  <c r="I292" i="7"/>
  <c r="I291" i="7" s="1"/>
  <c r="I373" i="7"/>
  <c r="I372" i="7" s="1"/>
  <c r="H10" i="7"/>
  <c r="H9" i="7" s="1"/>
  <c r="H46" i="7"/>
  <c r="H45" i="7" s="1"/>
  <c r="H43" i="7" s="1"/>
  <c r="I10" i="7"/>
  <c r="I9" i="7" s="1"/>
  <c r="H226" i="7"/>
  <c r="G352" i="7"/>
  <c r="G351" i="7" s="1"/>
  <c r="G349" i="7" s="1"/>
  <c r="G245" i="7"/>
  <c r="G244" i="7" s="1"/>
  <c r="G243" i="7" s="1"/>
  <c r="G240" i="7" s="1"/>
  <c r="H453" i="7"/>
  <c r="I453" i="7"/>
  <c r="F108" i="7"/>
  <c r="F107" i="7" s="1"/>
  <c r="F105" i="7" s="1"/>
  <c r="F373" i="7"/>
  <c r="F372" i="7" s="1"/>
  <c r="F231" i="7"/>
  <c r="F229" i="7"/>
  <c r="F227" i="7"/>
  <c r="G461" i="7"/>
  <c r="G460" i="7" s="1"/>
  <c r="G459" i="7" s="1"/>
  <c r="F461" i="7"/>
  <c r="F460" i="7" s="1"/>
  <c r="F459" i="7" s="1"/>
  <c r="G457" i="7"/>
  <c r="G456" i="7" s="1"/>
  <c r="G455" i="7" s="1"/>
  <c r="F457" i="7"/>
  <c r="F456" i="7" s="1"/>
  <c r="F455" i="7" s="1"/>
  <c r="G392" i="7"/>
  <c r="G391" i="7" s="1"/>
  <c r="G390" i="7" s="1"/>
  <c r="F392" i="7"/>
  <c r="F391" i="7" s="1"/>
  <c r="F390" i="7" s="1"/>
  <c r="G387" i="7"/>
  <c r="G386" i="7" s="1"/>
  <c r="G385" i="7" s="1"/>
  <c r="G383" i="7" s="1"/>
  <c r="F387" i="7"/>
  <c r="F386" i="7" s="1"/>
  <c r="F385" i="7" s="1"/>
  <c r="F383" i="7" s="1"/>
  <c r="F361" i="7"/>
  <c r="F360" i="7" s="1"/>
  <c r="F357" i="7"/>
  <c r="F355" i="7"/>
  <c r="F353" i="7"/>
  <c r="G313" i="7"/>
  <c r="F313" i="7"/>
  <c r="G303" i="7"/>
  <c r="F303" i="7"/>
  <c r="G296" i="7"/>
  <c r="F296" i="7"/>
  <c r="G293" i="7"/>
  <c r="F293" i="7"/>
  <c r="G284" i="7"/>
  <c r="G283" i="7" s="1"/>
  <c r="G282" i="7" s="1"/>
  <c r="F284" i="7"/>
  <c r="F283" i="7" s="1"/>
  <c r="F282" i="7" s="1"/>
  <c r="G220" i="7"/>
  <c r="G219" i="7" s="1"/>
  <c r="G218" i="7" s="1"/>
  <c r="F220" i="7"/>
  <c r="F219" i="7" s="1"/>
  <c r="F218" i="7" s="1"/>
  <c r="G215" i="7"/>
  <c r="G214" i="7" s="1"/>
  <c r="F215" i="7"/>
  <c r="F214" i="7" s="1"/>
  <c r="G208" i="7"/>
  <c r="F208" i="7"/>
  <c r="G198" i="7"/>
  <c r="F198" i="7"/>
  <c r="G191" i="7"/>
  <c r="F191" i="7"/>
  <c r="G187" i="7"/>
  <c r="F187" i="7"/>
  <c r="G156" i="7"/>
  <c r="G155" i="7" s="1"/>
  <c r="G154" i="7" s="1"/>
  <c r="G152" i="7" s="1"/>
  <c r="G151" i="7" s="1"/>
  <c r="F156" i="7"/>
  <c r="F155" i="7" s="1"/>
  <c r="F154" i="7" s="1"/>
  <c r="F152" i="7" s="1"/>
  <c r="F151" i="7" s="1"/>
  <c r="F132" i="7"/>
  <c r="F131" i="7" s="1"/>
  <c r="F128" i="7"/>
  <c r="F126" i="7"/>
  <c r="F124" i="7"/>
  <c r="G80" i="7"/>
  <c r="G79" i="7" s="1"/>
  <c r="G78" i="7" s="1"/>
  <c r="G76" i="7" s="1"/>
  <c r="F80" i="7"/>
  <c r="F79" i="7" s="1"/>
  <c r="F78" i="7" s="1"/>
  <c r="F76" i="7" s="1"/>
  <c r="G74" i="7"/>
  <c r="G72" i="7"/>
  <c r="G68" i="7"/>
  <c r="G64" i="7"/>
  <c r="F74" i="7"/>
  <c r="F72" i="7"/>
  <c r="F68" i="7"/>
  <c r="F64" i="7"/>
  <c r="G49" i="7"/>
  <c r="G47" i="7"/>
  <c r="F49" i="7"/>
  <c r="F47" i="7"/>
  <c r="G41" i="7"/>
  <c r="G40" i="7" s="1"/>
  <c r="G29" i="7"/>
  <c r="G20" i="7"/>
  <c r="G15" i="7"/>
  <c r="G11" i="7"/>
  <c r="F41" i="7"/>
  <c r="F40" i="7" s="1"/>
  <c r="F29" i="7"/>
  <c r="F20" i="7"/>
  <c r="F15" i="7"/>
  <c r="F11" i="7"/>
  <c r="F237" i="7"/>
  <c r="F235" i="7"/>
  <c r="G237" i="7"/>
  <c r="G235" i="7"/>
  <c r="G231" i="7"/>
  <c r="G229" i="7"/>
  <c r="G227" i="7"/>
  <c r="E392" i="7"/>
  <c r="E391" i="7" s="1"/>
  <c r="E390" i="7" s="1"/>
  <c r="E282" i="7"/>
  <c r="E303" i="7"/>
  <c r="I7" i="7" l="1"/>
  <c r="I6" i="7" s="1"/>
  <c r="I280" i="7"/>
  <c r="H280" i="7"/>
  <c r="H7" i="7"/>
  <c r="H6" i="7" s="1"/>
  <c r="I225" i="7"/>
  <c r="H225" i="7"/>
  <c r="G234" i="7"/>
  <c r="F226" i="7"/>
  <c r="G292" i="7"/>
  <c r="G291" i="7" s="1"/>
  <c r="F46" i="7"/>
  <c r="F45" i="7" s="1"/>
  <c r="F43" i="7" s="1"/>
  <c r="G83" i="7"/>
  <c r="F83" i="7"/>
  <c r="F234" i="7"/>
  <c r="G63" i="7"/>
  <c r="G62" i="7" s="1"/>
  <c r="G60" i="7" s="1"/>
  <c r="F63" i="7"/>
  <c r="F62" i="7" s="1"/>
  <c r="F60" i="7" s="1"/>
  <c r="G46" i="7"/>
  <c r="G45" i="7" s="1"/>
  <c r="G43" i="7" s="1"/>
  <c r="G10" i="7"/>
  <c r="G9" i="7" s="1"/>
  <c r="F10" i="7"/>
  <c r="F9" i="7" s="1"/>
  <c r="G453" i="7"/>
  <c r="F453" i="7"/>
  <c r="F352" i="7"/>
  <c r="F351" i="7" s="1"/>
  <c r="F349" i="7" s="1"/>
  <c r="F292" i="7"/>
  <c r="F291" i="7" s="1"/>
  <c r="G226" i="7"/>
  <c r="G225" i="7" s="1"/>
  <c r="G186" i="7"/>
  <c r="G185" i="7" s="1"/>
  <c r="F186" i="7"/>
  <c r="F185" i="7" s="1"/>
  <c r="F123" i="7"/>
  <c r="F122" i="7" s="1"/>
  <c r="F120" i="7" s="1"/>
  <c r="E220" i="7"/>
  <c r="E219" i="7" s="1"/>
  <c r="E218" i="7" s="1"/>
  <c r="E132" i="7"/>
  <c r="E131" i="7" s="1"/>
  <c r="E128" i="7"/>
  <c r="E126" i="7"/>
  <c r="E124" i="7"/>
  <c r="E165" i="7"/>
  <c r="E117" i="7"/>
  <c r="E116" i="7" s="1"/>
  <c r="E109" i="7"/>
  <c r="E113" i="7"/>
  <c r="E111" i="7"/>
  <c r="E87" i="7"/>
  <c r="F7" i="7" l="1"/>
  <c r="F6" i="7" s="1"/>
  <c r="F280" i="7"/>
  <c r="G280" i="7"/>
  <c r="G59" i="7"/>
  <c r="F225" i="7"/>
  <c r="G7" i="7"/>
  <c r="G6" i="7" s="1"/>
  <c r="F59" i="7"/>
  <c r="E108" i="7"/>
  <c r="E107" i="7" s="1"/>
  <c r="E105" i="7" s="1"/>
  <c r="E123" i="7"/>
  <c r="E122" i="7" s="1"/>
  <c r="E120" i="7" s="1"/>
  <c r="E187" i="7"/>
  <c r="E191" i="7"/>
  <c r="E198" i="7"/>
  <c r="E208" i="7"/>
  <c r="E215" i="7"/>
  <c r="E214" i="7" s="1"/>
  <c r="E227" i="7"/>
  <c r="E229" i="7"/>
  <c r="E231" i="7"/>
  <c r="E235" i="7"/>
  <c r="E246" i="7"/>
  <c r="E250" i="7"/>
  <c r="E254" i="7"/>
  <c r="E256" i="7"/>
  <c r="E262" i="7"/>
  <c r="E266" i="7"/>
  <c r="E268" i="7"/>
  <c r="E293" i="7"/>
  <c r="E296" i="7"/>
  <c r="E313" i="7"/>
  <c r="E318" i="7"/>
  <c r="E320" i="7"/>
  <c r="E323" i="7"/>
  <c r="E327" i="7"/>
  <c r="E332" i="7"/>
  <c r="E337" i="7"/>
  <c r="E341" i="7"/>
  <c r="E340" i="7" s="1"/>
  <c r="E339" i="7" s="1"/>
  <c r="E347" i="7"/>
  <c r="E346" i="7" s="1"/>
  <c r="E345" i="7" s="1"/>
  <c r="E344" i="7" s="1"/>
  <c r="E353" i="7"/>
  <c r="E355" i="7"/>
  <c r="E357" i="7"/>
  <c r="E363" i="7"/>
  <c r="E367" i="7"/>
  <c r="E374" i="7"/>
  <c r="E376" i="7"/>
  <c r="E381" i="7"/>
  <c r="E380" i="7" s="1"/>
  <c r="E379" i="7" s="1"/>
  <c r="E378" i="7" s="1"/>
  <c r="E387" i="7"/>
  <c r="E386" i="7" s="1"/>
  <c r="E385" i="7" s="1"/>
  <c r="E383" i="7" s="1"/>
  <c r="E410" i="7"/>
  <c r="E412" i="7"/>
  <c r="E414" i="7"/>
  <c r="E416" i="7"/>
  <c r="E422" i="7"/>
  <c r="E424" i="7"/>
  <c r="E429" i="7"/>
  <c r="E428" i="7" s="1"/>
  <c r="E427" i="7" s="1"/>
  <c r="E426" i="7" s="1"/>
  <c r="E439" i="7"/>
  <c r="E441" i="7"/>
  <c r="E446" i="7"/>
  <c r="E448" i="7"/>
  <c r="E451" i="7"/>
  <c r="E450" i="7" s="1"/>
  <c r="E457" i="7"/>
  <c r="E456" i="7" s="1"/>
  <c r="E455" i="7" s="1"/>
  <c r="E461" i="7"/>
  <c r="E460" i="7" s="1"/>
  <c r="E459" i="7" s="1"/>
  <c r="E466" i="7"/>
  <c r="E465" i="7" s="1"/>
  <c r="E464" i="7" s="1"/>
  <c r="E463" i="7" s="1"/>
  <c r="E94" i="7"/>
  <c r="E96" i="7"/>
  <c r="E98" i="7"/>
  <c r="E102" i="7"/>
  <c r="E101" i="7" s="1"/>
  <c r="E86" i="7"/>
  <c r="E85" i="7" s="1"/>
  <c r="E177" i="7"/>
  <c r="E176" i="7" s="1"/>
  <c r="E175" i="7" s="1"/>
  <c r="E174" i="7" s="1"/>
  <c r="E172" i="7"/>
  <c r="E171" i="7" s="1"/>
  <c r="E170" i="7" s="1"/>
  <c r="E169" i="7" s="1"/>
  <c r="E164" i="7"/>
  <c r="E160" i="7" s="1"/>
  <c r="E159" i="7" s="1"/>
  <c r="E158" i="7" s="1"/>
  <c r="E156" i="7"/>
  <c r="E155" i="7" s="1"/>
  <c r="E154" i="7" s="1"/>
  <c r="E152" i="7" s="1"/>
  <c r="E151" i="7" s="1"/>
  <c r="E59" i="7" s="1"/>
  <c r="E80" i="7"/>
  <c r="E79" i="7" s="1"/>
  <c r="E78" i="7" s="1"/>
  <c r="E76" i="7" s="1"/>
  <c r="E72" i="7"/>
  <c r="E68" i="7"/>
  <c r="E64" i="7"/>
  <c r="E74" i="7"/>
  <c r="E47" i="7"/>
  <c r="E49" i="7"/>
  <c r="E41" i="7"/>
  <c r="E40" i="7" s="1"/>
  <c r="E29" i="7"/>
  <c r="E20" i="7"/>
  <c r="E15" i="7"/>
  <c r="E11" i="7"/>
  <c r="E352" i="7" l="1"/>
  <c r="E317" i="7"/>
  <c r="E373" i="7"/>
  <c r="E372" i="7" s="1"/>
  <c r="E370" i="7" s="1"/>
  <c r="E322" i="7"/>
  <c r="E245" i="7"/>
  <c r="E244" i="7" s="1"/>
  <c r="E243" i="7" s="1"/>
  <c r="E240" i="7" s="1"/>
  <c r="E186" i="7"/>
  <c r="E185" i="7" s="1"/>
  <c r="E182" i="7" s="1"/>
  <c r="E438" i="7"/>
  <c r="E437" i="7" s="1"/>
  <c r="E436" i="7" s="1"/>
  <c r="E433" i="7" s="1"/>
  <c r="E432" i="7" s="1"/>
  <c r="E93" i="7"/>
  <c r="E92" i="7" s="1"/>
  <c r="E90" i="7" s="1"/>
  <c r="E409" i="7"/>
  <c r="E408" i="7" s="1"/>
  <c r="E407" i="7" s="1"/>
  <c r="E405" i="7" s="1"/>
  <c r="E404" i="7" s="1"/>
  <c r="E403" i="7" s="1"/>
  <c r="E400" i="7" s="1"/>
  <c r="E399" i="7" s="1"/>
  <c r="E261" i="7"/>
  <c r="E260" i="7" s="1"/>
  <c r="E259" i="7" s="1"/>
  <c r="E292" i="7"/>
  <c r="E291" i="7" s="1"/>
  <c r="E280" i="7" s="1"/>
  <c r="E226" i="7"/>
  <c r="E360" i="7"/>
  <c r="E234" i="7"/>
  <c r="E421" i="7"/>
  <c r="E420" i="7" s="1"/>
  <c r="E418" i="7" s="1"/>
  <c r="E46" i="7"/>
  <c r="E45" i="7" s="1"/>
  <c r="E43" i="7" s="1"/>
  <c r="E10" i="7"/>
  <c r="E9" i="7" s="1"/>
  <c r="E453" i="7"/>
  <c r="E445" i="7"/>
  <c r="E444" i="7" s="1"/>
  <c r="E443" i="7" s="1"/>
  <c r="E63" i="7"/>
  <c r="E62" i="7" s="1"/>
  <c r="E60" i="7" s="1"/>
  <c r="E83" i="7"/>
  <c r="E271" i="7" l="1"/>
  <c r="E270" i="7" s="1"/>
  <c r="E316" i="7"/>
  <c r="E315" i="7" s="1"/>
  <c r="E6" i="7"/>
  <c r="E351" i="7"/>
  <c r="E349" i="7" s="1"/>
</calcChain>
</file>

<file path=xl/sharedStrings.xml><?xml version="1.0" encoding="utf-8"?>
<sst xmlns="http://schemas.openxmlformats.org/spreadsheetml/2006/main" count="654" uniqueCount="236">
  <si>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</si>
  <si>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</si>
  <si>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</si>
  <si>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</si>
  <si>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</si>
  <si>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</si>
  <si>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</si>
  <si>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</si>
  <si>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</si>
  <si>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</si>
  <si>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</si>
  <si>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</si>
  <si>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</si>
  <si>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</si>
  <si>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</si>
  <si>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</si>
  <si>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</si>
  <si>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</si>
  <si>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</si>
  <si>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</si>
  <si>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</si>
  <si>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</si>
  <si>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</si>
  <si>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</si>
  <si>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</si>
  <si>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</si>
  <si>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</si>
  <si>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</si>
  <si>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</si>
  <si>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</si>
  <si>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</si>
  <si>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</si>
  <si>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</si>
  <si>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</si>
  <si>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</si>
  <si>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</si>
  <si>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</si>
  <si>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</si>
  <si>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</si>
  <si>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</si>
  <si>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</si>
  <si>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</si>
  <si>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</si>
  <si>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</si>
  <si>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</si>
  <si>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</si>
  <si>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</si>
  <si>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</si>
  <si>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</si>
  <si>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</si>
  <si>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</si>
  <si>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</si>
  <si>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</si>
  <si>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</si>
  <si>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</si>
  <si>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</si>
  <si>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</si>
  <si>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</si>
  <si>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</si>
  <si>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Ostale pomoći</t>
  </si>
  <si>
    <t>Ostali prihodi za posebne namjene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</si>
  <si>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</si>
  <si>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</si>
  <si>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</si>
  <si>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</si>
  <si>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09 Obrazovanje</t>
  </si>
  <si>
    <t>091 Predškolsko i osnovno obrazovanje</t>
  </si>
  <si>
    <t>0912 Osnovno obrazovanje</t>
  </si>
  <si>
    <t>096 Dodatne usluge u obrazovanju</t>
  </si>
  <si>
    <t>Ostale pomoći i darovnice</t>
  </si>
  <si>
    <t>PROGRAM 1001</t>
  </si>
  <si>
    <t>Aktivnost A100001</t>
  </si>
  <si>
    <t>Izvor financiranja 4.1.</t>
  </si>
  <si>
    <t>Naknade troškova zaposlenima</t>
  </si>
  <si>
    <t>Službena putovanja</t>
  </si>
  <si>
    <t>Stručno usavršavanje zaposlenika</t>
  </si>
  <si>
    <t>Ostale naknade troškova zaposlenima</t>
  </si>
  <si>
    <t>Rashodi za materijal i energiju</t>
  </si>
  <si>
    <t>Uredski i ostali materijal</t>
  </si>
  <si>
    <t>Energija</t>
  </si>
  <si>
    <t>Sitni inventar i auto gume</t>
  </si>
  <si>
    <t>službena, radna i zaštitna odjeća i obuća</t>
  </si>
  <si>
    <t>Rashodi za usluge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</si>
  <si>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</si>
  <si>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</si>
  <si>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</si>
  <si>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</si>
  <si>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</si>
  <si>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</si>
  <si>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</si>
  <si>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</si>
  <si>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</si>
  <si>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</si>
  <si>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</si>
  <si>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</si>
  <si>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naknade-provjera diploma</t>
  </si>
  <si>
    <t>Financijski  rashodi</t>
  </si>
  <si>
    <t>Ostali financijski rashodi</t>
  </si>
  <si>
    <t>Bankarske usluge i usluge platnog prometa</t>
  </si>
  <si>
    <t>Aktivnost A100002</t>
  </si>
  <si>
    <t>MINIMALNI STANDARD U OSNOVNOM ŠKOLSTVU - MATERIJALNI RASHODI</t>
  </si>
  <si>
    <t>TEKUĆE I INVESTICIJSKO ODRŽAVANJE- MINIMALNI STANDARD</t>
  </si>
  <si>
    <t>Materijal i dijelovi za tekuće i investicijsko održavanje</t>
  </si>
  <si>
    <t>Usluge tekućeg i investicijskog održavanja</t>
  </si>
  <si>
    <t>Aktivnost A100003</t>
  </si>
  <si>
    <t>Energenti</t>
  </si>
  <si>
    <t>Program 1001</t>
  </si>
  <si>
    <t>POJAČANI STANDARD U ŠKOLSTVU</t>
  </si>
  <si>
    <t>Tekući projekt T100002</t>
  </si>
  <si>
    <t>ŽUPANIJSKA STRUČNA VIJEĆA</t>
  </si>
  <si>
    <t>Uredski materijal i ostali materijalni rashodi</t>
  </si>
  <si>
    <t>Materijal i sirovine</t>
  </si>
  <si>
    <t>Sitan inventar i auto gume</t>
  </si>
  <si>
    <t>Tekući projekti T100003</t>
  </si>
  <si>
    <t>NATJECANJA</t>
  </si>
  <si>
    <t>Naknade za rad predstavničkih i izvršnih tijela, povjerenstva i slično</t>
  </si>
  <si>
    <t>Tekući projekt T100031</t>
  </si>
  <si>
    <t>Plaće za redovan rad</t>
  </si>
  <si>
    <t>Ostali rashodi za zaposlene</t>
  </si>
  <si>
    <t>Doprinosi na plaće</t>
  </si>
  <si>
    <t>Tekući projekt T100041</t>
  </si>
  <si>
    <t>POTICAJ KORIŠTENJA SREDSTAVA IZ FONDOVA EU</t>
  </si>
  <si>
    <t>NOVA ŠKOLSKA SHEMA VOĆA I POVRĆA TE MLIJEKA I MLIJEČNIH PROIZVODA</t>
  </si>
  <si>
    <t>Naknade građanima i kućanstvima na temelju osiguranja i druge naknade</t>
  </si>
  <si>
    <t>Ostale naknade građanima i kućanstvima iz proračuna</t>
  </si>
  <si>
    <t>Naknade građanima i kućanstvima iz EU sredstava - Školska shema I Medni dan</t>
  </si>
  <si>
    <t>Tekući projekt T100011</t>
  </si>
  <si>
    <t>Tekući projekt T100001</t>
  </si>
  <si>
    <t xml:space="preserve">KAPITALNO ULAGANJE </t>
  </si>
  <si>
    <t>OPREMA ŠKOLA</t>
  </si>
  <si>
    <t>Rashodi za dodatna ulaganja na nefinancijskoj imovini</t>
  </si>
  <si>
    <t>Dodatna ulaganja na građevinskim objektima</t>
  </si>
  <si>
    <t>Program 1003</t>
  </si>
  <si>
    <t>TEKUĆE I INVESTICIJSKO ODRŽAVANJE U ŠKOLSTVO</t>
  </si>
  <si>
    <t>PROGRAM OSNOVNIH ŠKOLA IZVAN ŽUPANIJSKOG PRORAČUNA</t>
  </si>
  <si>
    <t>Službena, radna i zaštitna odjeća i obuća</t>
  </si>
  <si>
    <t>Članarine</t>
  </si>
  <si>
    <t>Pristojbe i naknade-nezap.invalida</t>
  </si>
  <si>
    <t>Troškovi sudskih postupaka</t>
  </si>
  <si>
    <t>Financijski rashodi</t>
  </si>
  <si>
    <t>Bankarske usluge i usluge platnog prom.</t>
  </si>
  <si>
    <t>Zatezne kamate</t>
  </si>
  <si>
    <t>ADMINISTRATIVNO, TEHNIČKO I STRUČNO OSOBLJE</t>
  </si>
  <si>
    <t>Plaće (bruto)</t>
  </si>
  <si>
    <t>Doprinos za obvezno zdravstveno osiguranje</t>
  </si>
  <si>
    <t>Doprinos za obvezno zdravstveno osiguranje u slučaju nezaposlenosti - tužbe</t>
  </si>
  <si>
    <t>Pristojbe i naknade</t>
  </si>
  <si>
    <t>ŠKOLSKA KUHINJA</t>
  </si>
  <si>
    <t>Materijal za tekuće i investicijsko održavanje</t>
  </si>
  <si>
    <t>Tekući projekt T100004</t>
  </si>
  <si>
    <t>ŠKOLSKI ŠPORTSKI KLUB</t>
  </si>
  <si>
    <t>Plaće</t>
  </si>
  <si>
    <t>Plaće za redovni rad</t>
  </si>
  <si>
    <t>Doprinosi za obvezno zdrav.osiguranje</t>
  </si>
  <si>
    <t>Uredski materijal i ostali mater.rashodi</t>
  </si>
  <si>
    <t>Sitan inventar</t>
  </si>
  <si>
    <t>Službena odjeća i obuća</t>
  </si>
  <si>
    <t>Usluge tekućeg i investic.održavanja</t>
  </si>
  <si>
    <t>Postrojenja i oprema</t>
  </si>
  <si>
    <t>Uredska oprema i namještaj</t>
  </si>
  <si>
    <t>Sportska i glazbena oprema</t>
  </si>
  <si>
    <t>Tekući projekt T100005</t>
  </si>
  <si>
    <t>OBLJETNICA ŠKOLE</t>
  </si>
  <si>
    <t>Tekući projekt T10006</t>
  </si>
  <si>
    <t>PRODUŽENI BORAVAK</t>
  </si>
  <si>
    <t>Uredski materijal i ost. Materijal</t>
  </si>
  <si>
    <t>Tekući projekt T100008</t>
  </si>
  <si>
    <t>UČENIČKE ZADRUGE</t>
  </si>
  <si>
    <t>Tekući projekt T100009</t>
  </si>
  <si>
    <t>OSTALE IZVANUČIONIČKE AKTIVNOSTI</t>
  </si>
  <si>
    <t>Tekući projekt T100010</t>
  </si>
  <si>
    <t>Tekući projekt T100012</t>
  </si>
  <si>
    <t>Rashodi za nefinancijsku imovinu</t>
  </si>
  <si>
    <t>Rashodi za nabavu proizvodne dugotrajne imovine</t>
  </si>
  <si>
    <t>Postrojenje i oprema</t>
  </si>
  <si>
    <t>Knjige, umjetnička djela i ostale izložbene vrijednosti</t>
  </si>
  <si>
    <t>Knjige</t>
  </si>
  <si>
    <t>Tekući projekt T100013</t>
  </si>
  <si>
    <t>DODATNA ULAGANJA</t>
  </si>
  <si>
    <t>TEKUĆE I INVESTICIJSKO ODRŽAVANJE</t>
  </si>
  <si>
    <t>Materijal za tekuće i inv.održavanje</t>
  </si>
  <si>
    <t>Usluge tekućeg i investicijs.održavanja</t>
  </si>
  <si>
    <t>Tekući projekt T100019</t>
  </si>
  <si>
    <t>PRIJEVOZ UČENIKA S TEŠKOĆAMA</t>
  </si>
  <si>
    <t>Naknade građanima i kućanstvima u novcu</t>
  </si>
  <si>
    <t>Tekući projekt T100020</t>
  </si>
  <si>
    <t>NABAVA UDŽBENIKA</t>
  </si>
  <si>
    <t>Naknada građanima i kućanstvima na temelju osiguranja i druge naknade</t>
  </si>
  <si>
    <t>Ostale naknade građanima i kućanstvima u naravi</t>
  </si>
  <si>
    <t>Knjige-UDŽBENICI NISU RADNI</t>
  </si>
  <si>
    <t>Tekući projekt T100023</t>
  </si>
  <si>
    <t>PROVEDBA KURIKULARNE REFORME</t>
  </si>
  <si>
    <t>Naknada za prijevoz, rad nat. i odvojeni život</t>
  </si>
  <si>
    <t>Rashodi za nabavu proizved. dugotrajne imovine</t>
  </si>
  <si>
    <t>Doprinos za obvezno zdravst. osiguranje u slučaju nezap.i - tužbe</t>
  </si>
  <si>
    <t>e- tehničar</t>
  </si>
  <si>
    <t>Naknada za prijevoz, rad na terenu i odv. život</t>
  </si>
  <si>
    <t>prijevoz na posao</t>
  </si>
  <si>
    <t>Intelektulane usluge</t>
  </si>
  <si>
    <t>Prsten potpore IV</t>
  </si>
  <si>
    <t>Tekući projekt T100054</t>
  </si>
  <si>
    <t>Prsten potpore V</t>
  </si>
  <si>
    <t>Izvor financiranja 3.</t>
  </si>
  <si>
    <t>VLASTITI PRIHODI</t>
  </si>
  <si>
    <t>VLASTITI PRIHODI - OŠ</t>
  </si>
  <si>
    <t>Izvor financiranja 3.3.</t>
  </si>
  <si>
    <t>Uređaji, strojevi i oprema za ost namjene</t>
  </si>
  <si>
    <t>Izvor financiranja 5.K.</t>
  </si>
  <si>
    <t>POMOĆI - OŠ</t>
  </si>
  <si>
    <t>Izvor financiranja 4.L.</t>
  </si>
  <si>
    <t>PRIHODI ZA POSEBNE NAMJENE - OŠ</t>
  </si>
  <si>
    <t>Izvor financiranja 6.3.</t>
  </si>
  <si>
    <t>DONACIJE - OŠ</t>
  </si>
  <si>
    <t>OSPOSOBLJAVANJE BEZ ZASNIVANJA RADNOG ODNOSA</t>
  </si>
  <si>
    <t>Tekući projekt T100055</t>
  </si>
  <si>
    <t>Donacije</t>
  </si>
  <si>
    <t>Ostale usluge za komunikaciju i prijevoz</t>
  </si>
  <si>
    <t>Decentralizirana sredstva - OŠ</t>
  </si>
  <si>
    <t>Izvor financiranja 1.1.</t>
  </si>
  <si>
    <t>FINANCIJSKI PLAN PRORAČUNSKOG KORISNIKA JEDINICE LOKALNE I PODRUČNE (REGIONALNE) SAMOUPRAVE 
ZA 2024. I PROJEKCIJA ZA 2025. I 2026. GODINU</t>
  </si>
  <si>
    <t>Izvršenje 2022.</t>
  </si>
  <si>
    <t>Plan 2023.</t>
  </si>
  <si>
    <t>Plan za 2024.</t>
  </si>
  <si>
    <t>Projekcija 
za 2026.</t>
  </si>
  <si>
    <t>Izvršenje 2022.**</t>
  </si>
  <si>
    <t>Plan 2023.**</t>
  </si>
  <si>
    <t>Tekući projekt T100047</t>
  </si>
  <si>
    <t>Prsten potpore VI</t>
  </si>
  <si>
    <t>Prsten potpore VII</t>
  </si>
  <si>
    <t>Program 1002</t>
  </si>
  <si>
    <t>Uređaji, strojevi i oprema za ostale namjene</t>
  </si>
  <si>
    <t>Tekući projekt T100015</t>
  </si>
  <si>
    <t>NABAVA PRIBORA ZA ŠK. KUHINJU</t>
  </si>
  <si>
    <t>Rashodi za materijal</t>
  </si>
  <si>
    <t>Materijal i dijelovi tekućeg i investicijskog održavanja</t>
  </si>
  <si>
    <t>Enargija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</si>
</sst>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332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0" fillId="0" borderId="3" xfId="0" applyBorder="1"/>
    <xf numFmtId="0" fontId="1" fillId="0" borderId="3" xfId="0" applyFont="1" applyBorder="1"/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0" fillId="0" borderId="3" xfId="0" applyBorder="1" applyAlignment="1">
      <alignment horizontal="left" vertical="top"/>
    </xf>
    <xf numFmtId="0" fontId="3" fillId="0" borderId="3" xfId="0" applyNumberFormat="1" applyFont="1" applyFill="1" applyBorder="1" applyAlignment="1" applyProtection="1">
      <alignment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0" borderId="2" xfId="0" applyNumberFormat="1" applyFont="1" applyFill="1" applyBorder="1" applyAlignment="1" applyProtection="1">
      <alignment horizontal="center" wrapText="1"/>
    </xf>
    <xf numFmtId="0" fontId="3" fillId="0" borderId="4" xfId="0" applyNumberFormat="1" applyFont="1" applyFill="1" applyBorder="1" applyAlignment="1" applyProtection="1">
      <alignment wrapText="1"/>
    </xf>
    <xf numFmtId="0" fontId="3" fillId="2" borderId="1" xfId="0" applyNumberFormat="1" applyFont="1" applyFill="1" applyBorder="1" applyAlignment="1" applyProtection="1">
      <alignment horizontal="left" vertical="center" indent="1"/>
    </xf>
    <xf numFmtId="0" fontId="3" fillId="2" borderId="2" xfId="0" applyNumberFormat="1" applyFont="1" applyFill="1" applyBorder="1" applyAlignment="1" applyProtection="1">
      <alignment horizontal="left" vertical="center" indent="1"/>
    </xf>
    <xf numFmtId="0" fontId="3" fillId="2" borderId="4" xfId="0" applyNumberFormat="1" applyFont="1" applyFill="1" applyBorder="1" applyAlignment="1" applyProtection="1">
      <alignment horizontal="left" vertical="center" indent="1"/>
    </xf>
    <xf numFmtId="0" fontId="23" fillId="0" borderId="3" xfId="1" applyFont="1" applyFill="1" applyBorder="1" applyAlignment="1">
      <alignment horizontal="left" vertical="center" wrapText="1" readingOrder="1"/>
    </xf>
    <xf numFmtId="0" fontId="23" fillId="0" borderId="2" xfId="1" applyFont="1" applyFill="1" applyBorder="1" applyAlignment="1">
      <alignment horizontal="center" vertical="center" wrapText="1"/>
    </xf>
    <xf numFmtId="0" fontId="23" fillId="0" borderId="4" xfId="1" applyFont="1" applyFill="1" applyBorder="1" applyAlignment="1">
      <alignment horizontal="left" vertical="center" wrapText="1" readingOrder="1"/>
    </xf>
    <xf numFmtId="0" fontId="6" fillId="2" borderId="1" xfId="0" applyNumberFormat="1" applyFont="1" applyFill="1" applyBorder="1" applyAlignment="1" applyProtection="1">
      <alignment vertical="center"/>
    </xf>
    <xf numFmtId="0" fontId="26" fillId="0" borderId="3" xfId="1" applyFont="1" applyBorder="1" applyAlignment="1">
      <alignment vertical="center" wrapText="1" readingOrder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0" fillId="5" borderId="0" xfId="0" applyFill="1"/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0" fillId="7" borderId="0" xfId="0" applyFill="1"/>
    <xf numFmtId="0" fontId="3" fillId="8" borderId="1" xfId="0" applyNumberFormat="1" applyFont="1" applyFill="1" applyBorder="1" applyAlignment="1" applyProtection="1">
      <alignment horizontal="left" vertical="center" wrapText="1" indent="1"/>
    </xf>
    <xf numFmtId="0" fontId="6" fillId="8" borderId="2" xfId="0" applyNumberFormat="1" applyFont="1" applyFill="1" applyBorder="1" applyAlignment="1" applyProtection="1">
      <alignment horizontal="left" vertical="center" wrapText="1" indent="1"/>
    </xf>
    <xf numFmtId="0" fontId="3" fillId="8" borderId="4" xfId="0" applyNumberFormat="1" applyFont="1" applyFill="1" applyBorder="1" applyAlignment="1" applyProtection="1">
      <alignment horizontal="left" vertical="center" wrapText="1" indent="1"/>
    </xf>
    <xf numFmtId="0" fontId="6" fillId="8" borderId="3" xfId="0" applyNumberFormat="1" applyFont="1" applyFill="1" applyBorder="1" applyAlignment="1" applyProtection="1">
      <alignment wrapText="1"/>
    </xf>
    <xf numFmtId="0" fontId="0" fillId="8" borderId="0" xfId="0" applyFill="1"/>
    <xf numFmtId="0" fontId="3" fillId="7" borderId="1" xfId="0" applyNumberFormat="1" applyFont="1" applyFill="1" applyBorder="1" applyAlignment="1" applyProtection="1">
      <alignment horizontal="left" vertical="center" wrapText="1" indent="1"/>
    </xf>
    <xf numFmtId="0" fontId="6" fillId="7" borderId="2" xfId="0" applyNumberFormat="1" applyFont="1" applyFill="1" applyBorder="1" applyAlignment="1" applyProtection="1">
      <alignment horizontal="center" wrapText="1"/>
    </xf>
    <xf numFmtId="0" fontId="3" fillId="7" borderId="4" xfId="0" applyNumberFormat="1" applyFont="1" applyFill="1" applyBorder="1" applyAlignment="1" applyProtection="1">
      <alignment horizontal="left" vertical="center" wrapText="1" indent="1"/>
    </xf>
    <xf numFmtId="0" fontId="6" fillId="7" borderId="3" xfId="0" applyNumberFormat="1" applyFont="1" applyFill="1" applyBorder="1" applyAlignment="1" applyProtection="1">
      <alignment wrapText="1"/>
    </xf>
    <xf numFmtId="0" fontId="6" fillId="8" borderId="2" xfId="0" applyNumberFormat="1" applyFont="1" applyFill="1" applyBorder="1" applyAlignment="1" applyProtection="1">
      <alignment horizontal="center" wrapText="1"/>
    </xf>
    <xf numFmtId="0" fontId="6" fillId="8" borderId="1" xfId="0" applyNumberFormat="1" applyFont="1" applyFill="1" applyBorder="1" applyAlignment="1" applyProtection="1">
      <alignment horizontal="left" vertical="center" wrapText="1" indent="1"/>
    </xf>
    <xf numFmtId="0" fontId="6" fillId="8" borderId="4" xfId="0" applyNumberFormat="1" applyFont="1" applyFill="1" applyBorder="1" applyAlignment="1" applyProtection="1">
      <alignment horizontal="left" vertical="center" wrapText="1" indent="1"/>
    </xf>
    <xf numFmtId="0" fontId="6" fillId="8" borderId="4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0" fillId="9" borderId="0" xfId="0" applyFill="1"/>
    <xf numFmtId="0" fontId="6" fillId="9" borderId="3" xfId="0" applyNumberFormat="1" applyFont="1" applyFill="1" applyBorder="1" applyAlignment="1" applyProtection="1">
      <alignment wrapText="1"/>
    </xf>
    <xf numFmtId="0" fontId="6" fillId="9" borderId="4" xfId="0" applyNumberFormat="1" applyFont="1" applyFill="1" applyBorder="1" applyAlignment="1" applyProtection="1">
      <alignment wrapText="1"/>
    </xf>
    <xf numFmtId="0" fontId="6" fillId="9" borderId="1" xfId="0" applyNumberFormat="1" applyFont="1" applyFill="1" applyBorder="1" applyAlignment="1" applyProtection="1">
      <alignment vertical="center"/>
    </xf>
    <xf numFmtId="0" fontId="6" fillId="9" borderId="2" xfId="0" applyNumberFormat="1" applyFont="1" applyFill="1" applyBorder="1" applyAlignment="1" applyProtection="1">
      <alignment horizontal="left" vertical="center" wrapText="1" indent="1"/>
    </xf>
    <xf numFmtId="0" fontId="6" fillId="9" borderId="4" xfId="0" applyNumberFormat="1" applyFont="1" applyFill="1" applyBorder="1" applyAlignment="1" applyProtection="1">
      <alignment horizontal="left" vertical="center" wrapText="1" indent="1"/>
    </xf>
    <xf numFmtId="0" fontId="6" fillId="10" borderId="4" xfId="0" applyNumberFormat="1" applyFont="1" applyFill="1" applyBorder="1" applyAlignment="1" applyProtection="1">
      <alignment horizontal="left" vertical="center" wrapText="1"/>
    </xf>
    <xf numFmtId="0" fontId="0" fillId="10" borderId="0" xfId="0" applyFill="1"/>
    <xf numFmtId="0" fontId="6" fillId="10" borderId="1" xfId="0" applyNumberFormat="1" applyFont="1" applyFill="1" applyBorder="1" applyAlignment="1" applyProtection="1">
      <alignment vertical="center"/>
    </xf>
    <xf numFmtId="0" fontId="6" fillId="10" borderId="2" xfId="0" applyNumberFormat="1" applyFont="1" applyFill="1" applyBorder="1" applyAlignment="1" applyProtection="1">
      <alignment horizontal="left" vertical="center" wrapText="1" indent="1"/>
    </xf>
    <xf numFmtId="0" fontId="6" fillId="10" borderId="4" xfId="0" applyNumberFormat="1" applyFont="1" applyFill="1" applyBorder="1" applyAlignment="1" applyProtection="1">
      <alignment horizontal="left" vertical="center" wrapText="1" indent="1"/>
    </xf>
    <xf numFmtId="0" fontId="6" fillId="10" borderId="4" xfId="0" applyNumberFormat="1" applyFont="1" applyFill="1" applyBorder="1" applyAlignment="1" applyProtection="1">
      <alignment wrapText="1"/>
    </xf>
    <xf numFmtId="0" fontId="6" fillId="10" borderId="1" xfId="0" applyNumberFormat="1" applyFont="1" applyFill="1" applyBorder="1" applyAlignment="1" applyProtection="1">
      <alignment horizontal="left" vertical="center" indent="1"/>
    </xf>
    <xf numFmtId="0" fontId="6" fillId="11" borderId="1" xfId="0" applyNumberFormat="1" applyFont="1" applyFill="1" applyBorder="1" applyAlignment="1" applyProtection="1">
      <alignment vertical="center"/>
    </xf>
    <xf numFmtId="0" fontId="6" fillId="11" borderId="2" xfId="0" applyNumberFormat="1" applyFont="1" applyFill="1" applyBorder="1" applyAlignment="1" applyProtection="1">
      <alignment horizontal="left" vertical="center" wrapText="1" indent="1"/>
    </xf>
    <xf numFmtId="0" fontId="6" fillId="11" borderId="4" xfId="0" applyNumberFormat="1" applyFont="1" applyFill="1" applyBorder="1" applyAlignment="1" applyProtection="1">
      <alignment horizontal="left" vertical="center" wrapText="1" indent="1"/>
    </xf>
    <xf numFmtId="0" fontId="6" fillId="11" borderId="4" xfId="0" applyNumberFormat="1" applyFont="1" applyFill="1" applyBorder="1" applyAlignment="1" applyProtection="1">
      <alignment wrapText="1"/>
    </xf>
    <xf numFmtId="0" fontId="0" fillId="11" borderId="0" xfId="0" applyFill="1"/>
    <xf numFmtId="0" fontId="3" fillId="10" borderId="1" xfId="0" applyNumberFormat="1" applyFont="1" applyFill="1" applyBorder="1" applyAlignment="1" applyProtection="1">
      <alignment horizontal="left" vertical="center" indent="1"/>
    </xf>
    <xf numFmtId="0" fontId="3" fillId="10" borderId="2" xfId="0" applyNumberFormat="1" applyFont="1" applyFill="1" applyBorder="1" applyAlignment="1" applyProtection="1">
      <alignment horizontal="left" vertical="center" wrapText="1" indent="1"/>
    </xf>
    <xf numFmtId="0" fontId="3" fillId="10" borderId="4" xfId="0" applyNumberFormat="1" applyFont="1" applyFill="1" applyBorder="1" applyAlignment="1" applyProtection="1">
      <alignment horizontal="left" vertical="center" wrapText="1" indent="1"/>
    </xf>
    <xf numFmtId="0" fontId="3" fillId="10" borderId="3" xfId="0" applyNumberFormat="1" applyFont="1" applyFill="1" applyBorder="1" applyAlignment="1" applyProtection="1">
      <alignment wrapText="1"/>
    </xf>
    <xf numFmtId="0" fontId="3" fillId="11" borderId="2" xfId="0" applyNumberFormat="1" applyFont="1" applyFill="1" applyBorder="1" applyAlignment="1" applyProtection="1">
      <alignment horizontal="left" vertical="center" wrapText="1" indent="1"/>
    </xf>
    <xf numFmtId="0" fontId="3" fillId="11" borderId="4" xfId="0" applyNumberFormat="1" applyFont="1" applyFill="1" applyBorder="1" applyAlignment="1" applyProtection="1">
      <alignment horizontal="left" vertical="center" wrapText="1" indent="1"/>
    </xf>
    <xf numFmtId="0" fontId="6" fillId="11" borderId="3" xfId="0" applyNumberFormat="1" applyFont="1" applyFill="1" applyBorder="1" applyAlignment="1" applyProtection="1">
      <alignment wrapText="1"/>
    </xf>
    <xf numFmtId="0" fontId="6" fillId="11" borderId="1" xfId="0" applyNumberFormat="1" applyFont="1" applyFill="1" applyBorder="1" applyAlignment="1" applyProtection="1">
      <alignment horizontal="left" vertical="center" indent="1"/>
    </xf>
    <xf numFmtId="0" fontId="3" fillId="11" borderId="4" xfId="0" applyNumberFormat="1" applyFont="1" applyFill="1" applyBorder="1" applyAlignment="1" applyProtection="1">
      <alignment wrapText="1"/>
    </xf>
    <xf numFmtId="0" fontId="6" fillId="10" borderId="2" xfId="0" applyNumberFormat="1" applyFont="1" applyFill="1" applyBorder="1" applyAlignment="1" applyProtection="1">
      <alignment horizontal="left" vertical="center" indent="1"/>
    </xf>
    <xf numFmtId="0" fontId="3" fillId="12" borderId="2" xfId="0" applyNumberFormat="1" applyFont="1" applyFill="1" applyBorder="1" applyAlignment="1" applyProtection="1">
      <alignment horizontal="left" vertical="center" indent="1"/>
    </xf>
    <xf numFmtId="0" fontId="6" fillId="12" borderId="4" xfId="0" applyNumberFormat="1" applyFont="1" applyFill="1" applyBorder="1" applyAlignment="1" applyProtection="1">
      <alignment wrapText="1"/>
    </xf>
    <xf numFmtId="0" fontId="0" fillId="12" borderId="0" xfId="0" applyFill="1"/>
    <xf numFmtId="0" fontId="3" fillId="12" borderId="2" xfId="0" applyNumberFormat="1" applyFont="1" applyFill="1" applyBorder="1" applyAlignment="1" applyProtection="1">
      <alignment horizontal="left" vertical="center" wrapText="1" indent="1"/>
    </xf>
    <xf numFmtId="0" fontId="3" fillId="12" borderId="4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6" fillId="5" borderId="2" xfId="0" applyNumberFormat="1" applyFont="1" applyFill="1" applyBorder="1" applyAlignment="1" applyProtection="1">
      <alignment horizontal="center" wrapTex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6" fillId="5" borderId="3" xfId="0" applyNumberFormat="1" applyFont="1" applyFill="1" applyBorder="1" applyAlignment="1" applyProtection="1">
      <alignment wrapTex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21" fillId="5" borderId="3" xfId="0" applyNumberFormat="1" applyFont="1" applyFill="1" applyBorder="1" applyAlignment="1" applyProtection="1">
      <alignment wrapText="1"/>
    </xf>
    <xf numFmtId="0" fontId="6" fillId="5" borderId="1" xfId="0" applyNumberFormat="1" applyFont="1" applyFill="1" applyBorder="1" applyAlignment="1" applyProtection="1">
      <alignment horizontal="left" vertical="center" wrapText="1" indent="1"/>
    </xf>
    <xf numFmtId="0" fontId="6" fillId="5" borderId="2" xfId="0" applyNumberFormat="1" applyFont="1" applyFill="1" applyBorder="1" applyAlignment="1" applyProtection="1">
      <alignment horizontal="left" vertical="center" wrapText="1" indent="1"/>
    </xf>
    <xf numFmtId="0" fontId="6" fillId="5" borderId="4" xfId="0" applyNumberFormat="1" applyFont="1" applyFill="1" applyBorder="1" applyAlignment="1" applyProtection="1">
      <alignment horizontal="left" vertical="center" wrapText="1" indent="1"/>
    </xf>
    <xf numFmtId="0" fontId="6" fillId="5" borderId="4" xfId="0" applyNumberFormat="1" applyFont="1" applyFill="1" applyBorder="1" applyAlignment="1" applyProtection="1">
      <alignment wrapText="1"/>
    </xf>
    <xf numFmtId="0" fontId="22" fillId="5" borderId="2" xfId="1" applyFont="1" applyFill="1" applyBorder="1" applyAlignment="1">
      <alignment horizontal="center" vertical="center" wrapText="1"/>
    </xf>
    <xf numFmtId="0" fontId="22" fillId="5" borderId="3" xfId="1" applyFont="1" applyFill="1" applyBorder="1" applyAlignment="1">
      <alignment horizontal="left" vertical="center" wrapText="1" readingOrder="1"/>
    </xf>
    <xf numFmtId="0" fontId="24" fillId="5" borderId="2" xfId="1" applyFont="1" applyFill="1" applyBorder="1" applyAlignment="1">
      <alignment horizontal="center" vertical="center" wrapText="1"/>
    </xf>
    <xf numFmtId="0" fontId="24" fillId="5" borderId="4" xfId="1" applyFont="1" applyFill="1" applyBorder="1" applyAlignment="1">
      <alignment horizontal="left" vertical="center" wrapText="1" readingOrder="1"/>
    </xf>
    <xf numFmtId="0" fontId="25" fillId="13" borderId="3" xfId="1" applyFont="1" applyFill="1" applyBorder="1" applyAlignment="1">
      <alignment vertical="center" wrapText="1" readingOrder="1"/>
    </xf>
    <xf numFmtId="0" fontId="21" fillId="5" borderId="2" xfId="0" applyNumberFormat="1" applyFont="1" applyFill="1" applyBorder="1" applyAlignment="1" applyProtection="1">
      <alignment horizontal="center" wrapText="1"/>
    </xf>
    <xf numFmtId="0" fontId="24" fillId="5" borderId="3" xfId="1" applyFont="1" applyFill="1" applyBorder="1" applyAlignment="1">
      <alignment horizontal="left" vertical="center" wrapText="1" readingOrder="1"/>
    </xf>
    <xf numFmtId="0" fontId="6" fillId="14" borderId="4" xfId="0" applyNumberFormat="1" applyFont="1" applyFill="1" applyBorder="1" applyAlignment="1" applyProtection="1">
      <alignment horizontal="left" vertical="center" wrapText="1"/>
    </xf>
    <xf numFmtId="0" fontId="0" fillId="14" borderId="0" xfId="0" applyFill="1"/>
    <xf numFmtId="0" fontId="6" fillId="8" borderId="2" xfId="0" applyNumberFormat="1" applyFont="1" applyFill="1" applyBorder="1" applyAlignment="1" applyProtection="1">
      <alignment horizontal="left" vertical="center" wrapText="1" indent="1"/>
    </xf>
    <xf numFmtId="0" fontId="6" fillId="8" borderId="4" xfId="0" applyNumberFormat="1" applyFont="1" applyFill="1" applyBorder="1" applyAlignment="1" applyProtection="1">
      <alignment horizontal="left" vertical="center" wrapText="1" indent="1"/>
    </xf>
    <xf numFmtId="0" fontId="3" fillId="8" borderId="2" xfId="0" applyNumberFormat="1" applyFont="1" applyFill="1" applyBorder="1" applyAlignment="1" applyProtection="1">
      <alignment horizontal="left" vertical="center" wrapText="1" indent="1"/>
    </xf>
    <xf numFmtId="0" fontId="3" fillId="8" borderId="1" xfId="0" applyNumberFormat="1" applyFont="1" applyFill="1" applyBorder="1" applyAlignment="1" applyProtection="1">
      <alignment horizontal="left" vertical="center" wrapText="1" indent="1"/>
    </xf>
    <xf numFmtId="0" fontId="3" fillId="8" borderId="4" xfId="0" applyNumberFormat="1" applyFont="1" applyFill="1" applyBorder="1" applyAlignment="1" applyProtection="1">
      <alignment horizontal="left" vertical="center" wrapText="1" indent="1"/>
    </xf>
    <xf numFmtId="0" fontId="3" fillId="8" borderId="4" xfId="0" applyNumberFormat="1" applyFont="1" applyFill="1" applyBorder="1" applyAlignment="1" applyProtection="1">
      <alignment horizontal="left" vertical="center" wrapText="1"/>
    </xf>
    <xf numFmtId="0" fontId="21" fillId="8" borderId="3" xfId="0" applyNumberFormat="1" applyFont="1" applyFill="1" applyBorder="1" applyAlignment="1" applyProtection="1">
      <alignment wrapText="1"/>
    </xf>
    <xf numFmtId="0" fontId="6" fillId="8" borderId="4" xfId="0" applyNumberFormat="1" applyFont="1" applyFill="1" applyBorder="1" applyAlignment="1" applyProtection="1">
      <alignment wrapText="1"/>
    </xf>
    <xf numFmtId="0" fontId="22" fillId="8" borderId="2" xfId="1" applyFont="1" applyFill="1" applyBorder="1" applyAlignment="1">
      <alignment horizontal="center" vertical="center" wrapText="1"/>
    </xf>
    <xf numFmtId="0" fontId="22" fillId="8" borderId="3" xfId="1" applyFont="1" applyFill="1" applyBorder="1" applyAlignment="1">
      <alignment horizontal="left" vertical="center" wrapText="1" readingOrder="1"/>
    </xf>
    <xf numFmtId="0" fontId="24" fillId="8" borderId="2" xfId="1" applyFont="1" applyFill="1" applyBorder="1" applyAlignment="1">
      <alignment horizontal="center" vertical="center" wrapText="1"/>
    </xf>
    <xf numFmtId="0" fontId="24" fillId="8" borderId="4" xfId="1" applyFont="1" applyFill="1" applyBorder="1" applyAlignment="1">
      <alignment horizontal="left" vertical="center" wrapText="1" readingOrder="1"/>
    </xf>
    <xf numFmtId="0" fontId="3" fillId="14" borderId="1" xfId="0" applyNumberFormat="1" applyFont="1" applyFill="1" applyBorder="1" applyAlignment="1" applyProtection="1">
      <alignment horizontal="left" vertical="center" wrapText="1" indent="1"/>
    </xf>
    <xf numFmtId="0" fontId="6" fillId="14" borderId="2" xfId="0" applyNumberFormat="1" applyFont="1" applyFill="1" applyBorder="1" applyAlignment="1" applyProtection="1">
      <alignment horizontal="left" vertical="center" wrapText="1" indent="1"/>
    </xf>
    <xf numFmtId="0" fontId="3" fillId="14" borderId="4" xfId="0" applyNumberFormat="1" applyFont="1" applyFill="1" applyBorder="1" applyAlignment="1" applyProtection="1">
      <alignment horizontal="left" vertical="center" wrapText="1" indent="1"/>
    </xf>
    <xf numFmtId="0" fontId="6" fillId="14" borderId="4" xfId="0" applyNumberFormat="1" applyFont="1" applyFill="1" applyBorder="1" applyAlignment="1" applyProtection="1">
      <alignment wrapText="1"/>
    </xf>
    <xf numFmtId="0" fontId="25" fillId="8" borderId="3" xfId="1" applyFont="1" applyFill="1" applyBorder="1" applyAlignment="1">
      <alignment vertical="center" wrapText="1" readingOrder="1"/>
    </xf>
    <xf numFmtId="0" fontId="21" fillId="8" borderId="2" xfId="0" applyNumberFormat="1" applyFont="1" applyFill="1" applyBorder="1" applyAlignment="1" applyProtection="1">
      <alignment horizontal="center" wrapText="1"/>
    </xf>
    <xf numFmtId="0" fontId="3" fillId="8" borderId="3" xfId="0" applyNumberFormat="1" applyFont="1" applyFill="1" applyBorder="1" applyAlignment="1" applyProtection="1">
      <alignment wrapText="1"/>
    </xf>
    <xf numFmtId="0" fontId="24" fillId="8" borderId="3" xfId="1" applyFont="1" applyFill="1" applyBorder="1" applyAlignment="1">
      <alignment horizontal="left" vertical="center" wrapText="1" readingOrder="1"/>
    </xf>
    <xf numFmtId="0" fontId="24" fillId="11" borderId="2" xfId="1" applyFont="1" applyFill="1" applyBorder="1" applyAlignment="1">
      <alignment horizontal="center" vertical="center" wrapText="1"/>
    </xf>
    <xf numFmtId="0" fontId="24" fillId="11" borderId="4" xfId="1" applyFont="1" applyFill="1" applyBorder="1" applyAlignment="1">
      <alignment horizontal="left" vertical="center" wrapText="1" readingOrder="1"/>
    </xf>
    <xf numFmtId="0" fontId="23" fillId="11" borderId="2" xfId="1" applyFont="1" applyFill="1" applyBorder="1" applyAlignment="1">
      <alignment horizontal="center" vertical="center" wrapText="1"/>
    </xf>
    <xf numFmtId="0" fontId="23" fillId="11" borderId="4" xfId="1" applyFont="1" applyFill="1" applyBorder="1" applyAlignment="1">
      <alignment horizontal="left" vertical="center" wrapText="1" readingOrder="1"/>
    </xf>
    <xf numFmtId="0" fontId="6" fillId="11" borderId="1" xfId="0" applyNumberFormat="1" applyFont="1" applyFill="1" applyBorder="1" applyAlignment="1" applyProtection="1"/>
    <xf numFmtId="0" fontId="6" fillId="14" borderId="4" xfId="0" applyNumberFormat="1" applyFont="1" applyFill="1" applyBorder="1" applyAlignment="1" applyProtection="1">
      <alignment horizontal="left" vertical="center" wrapText="1" indent="1"/>
    </xf>
    <xf numFmtId="0" fontId="6" fillId="14" borderId="3" xfId="0" applyNumberFormat="1" applyFont="1" applyFill="1" applyBorder="1" applyAlignment="1" applyProtection="1">
      <alignment wrapText="1"/>
    </xf>
    <xf numFmtId="0" fontId="6" fillId="14" borderId="2" xfId="0" applyNumberFormat="1" applyFont="1" applyFill="1" applyBorder="1" applyAlignment="1" applyProtection="1">
      <alignment horizontal="center" wrapText="1"/>
    </xf>
    <xf numFmtId="0" fontId="6" fillId="14" borderId="1" xfId="0" applyNumberFormat="1" applyFont="1" applyFill="1" applyBorder="1" applyAlignment="1" applyProtection="1">
      <alignment horizontal="left" vertical="center" wrapText="1" indent="1"/>
    </xf>
    <xf numFmtId="0" fontId="21" fillId="14" borderId="2" xfId="0" applyNumberFormat="1" applyFont="1" applyFill="1" applyBorder="1" applyAlignment="1" applyProtection="1">
      <alignment horizontal="center" wrapText="1"/>
    </xf>
    <xf numFmtId="0" fontId="21" fillId="14" borderId="3" xfId="0" applyNumberFormat="1" applyFont="1" applyFill="1" applyBorder="1" applyAlignment="1" applyProtection="1">
      <alignment wrapText="1"/>
    </xf>
    <xf numFmtId="0" fontId="3" fillId="14" borderId="2" xfId="0" applyNumberFormat="1" applyFont="1" applyFill="1" applyBorder="1" applyAlignment="1" applyProtection="1">
      <alignment horizontal="left" vertical="center" wrapText="1" indent="1"/>
    </xf>
    <xf numFmtId="0" fontId="22" fillId="14" borderId="2" xfId="1" applyFont="1" applyFill="1" applyBorder="1" applyAlignment="1">
      <alignment horizontal="center" vertical="center" wrapText="1"/>
    </xf>
    <xf numFmtId="0" fontId="24" fillId="14" borderId="2" xfId="1" applyFont="1" applyFill="1" applyBorder="1" applyAlignment="1">
      <alignment horizontal="center" vertical="center" wrapText="1"/>
    </xf>
    <xf numFmtId="0" fontId="22" fillId="14" borderId="3" xfId="1" applyFont="1" applyFill="1" applyBorder="1" applyAlignment="1">
      <alignment horizontal="left" vertical="center" wrapText="1" readingOrder="1"/>
    </xf>
    <xf numFmtId="0" fontId="24" fillId="14" borderId="4" xfId="1" applyFont="1" applyFill="1" applyBorder="1" applyAlignment="1">
      <alignment horizontal="left" vertical="center" wrapText="1" readingOrder="1"/>
    </xf>
    <xf numFmtId="0" fontId="25" fillId="14" borderId="3" xfId="1" applyFont="1" applyFill="1" applyBorder="1" applyAlignment="1">
      <alignment vertical="center" wrapText="1" readingOrder="1"/>
    </xf>
    <xf numFmtId="0" fontId="3" fillId="14" borderId="3" xfId="0" applyNumberFormat="1" applyFont="1" applyFill="1" applyBorder="1" applyAlignment="1" applyProtection="1">
      <alignment wrapText="1"/>
    </xf>
    <xf numFmtId="0" fontId="9" fillId="14" borderId="1" xfId="0" applyNumberFormat="1" applyFont="1" applyFill="1" applyBorder="1" applyAlignment="1" applyProtection="1">
      <alignment horizontal="left" vertical="center" wrapText="1" indent="1"/>
    </xf>
    <xf numFmtId="0" fontId="9" fillId="14" borderId="2" xfId="0" applyNumberFormat="1" applyFont="1" applyFill="1" applyBorder="1" applyAlignment="1" applyProtection="1">
      <alignment horizontal="left" vertical="center" wrapText="1" indent="1"/>
    </xf>
    <xf numFmtId="0" fontId="9" fillId="14" borderId="4" xfId="0" applyNumberFormat="1" applyFont="1" applyFill="1" applyBorder="1" applyAlignment="1" applyProtection="1">
      <alignment horizontal="left" vertical="center" wrapText="1" indent="1"/>
    </xf>
    <xf numFmtId="0" fontId="9" fillId="14" borderId="4" xfId="0" applyNumberFormat="1" applyFont="1" applyFill="1" applyBorder="1" applyAlignment="1" applyProtection="1">
      <alignment horizontal="left" vertical="center" wrapText="1"/>
    </xf>
    <xf numFmtId="0" fontId="27" fillId="14" borderId="0" xfId="0" applyFont="1" applyFill="1"/>
    <xf numFmtId="0" fontId="11" fillId="6" borderId="4" xfId="0" applyNumberFormat="1" applyFont="1" applyFill="1" applyBorder="1" applyAlignment="1" applyProtection="1">
      <alignment horizontal="left" vertical="center" wrapText="1"/>
    </xf>
    <xf numFmtId="0" fontId="27" fillId="6" borderId="0" xfId="0" applyFont="1" applyFill="1"/>
    <xf numFmtId="0" fontId="6" fillId="2" borderId="4" xfId="0" applyNumberFormat="1" applyFont="1" applyFill="1" applyBorder="1" applyAlignment="1" applyProtection="1">
      <alignment wrapText="1"/>
    </xf>
    <xf numFmtId="0" fontId="0" fillId="2" borderId="0" xfId="0" applyFill="1"/>
    <xf numFmtId="0" fontId="3" fillId="2" borderId="2" xfId="0" applyNumberFormat="1" applyFont="1" applyFill="1" applyBorder="1" applyAlignment="1" applyProtection="1">
      <alignment horizontal="center" wrapText="1"/>
    </xf>
    <xf numFmtId="0" fontId="3" fillId="2" borderId="3" xfId="0" applyNumberFormat="1" applyFont="1" applyFill="1" applyBorder="1" applyAlignment="1" applyProtection="1">
      <alignment wrapText="1"/>
    </xf>
    <xf numFmtId="0" fontId="28" fillId="0" borderId="0" xfId="0" applyFont="1" applyFill="1" applyBorder="1"/>
    <xf numFmtId="0" fontId="23" fillId="2" borderId="4" xfId="0" applyNumberFormat="1" applyFont="1" applyFill="1" applyBorder="1" applyAlignment="1" applyProtection="1">
      <alignment wrapText="1"/>
    </xf>
    <xf numFmtId="0" fontId="6" fillId="8" borderId="1" xfId="0" applyNumberFormat="1" applyFont="1" applyFill="1" applyBorder="1" applyAlignment="1" applyProtection="1">
      <alignment horizontal="left" vertical="center" wrapText="1" indent="1"/>
    </xf>
    <xf numFmtId="0" fontId="6" fillId="8" borderId="2" xfId="0" applyNumberFormat="1" applyFont="1" applyFill="1" applyBorder="1" applyAlignment="1" applyProtection="1">
      <alignment horizontal="left" vertical="center" wrapText="1" indent="1"/>
    </xf>
    <xf numFmtId="0" fontId="6" fillId="8" borderId="4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4" fontId="3" fillId="10" borderId="4" xfId="0" applyNumberFormat="1" applyFont="1" applyFill="1" applyBorder="1" applyAlignment="1">
      <alignment horizontal="right"/>
    </xf>
    <xf numFmtId="4" fontId="3" fillId="10" borderId="3" xfId="0" applyNumberFormat="1" applyFont="1" applyFill="1" applyBorder="1" applyAlignment="1">
      <alignment horizontal="right"/>
    </xf>
    <xf numFmtId="4" fontId="3" fillId="9" borderId="4" xfId="0" applyNumberFormat="1" applyFont="1" applyFill="1" applyBorder="1" applyAlignment="1">
      <alignment horizontal="right"/>
    </xf>
    <xf numFmtId="4" fontId="3" fillId="9" borderId="3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4" fontId="3" fillId="5" borderId="4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 applyProtection="1">
      <alignment horizontal="right" wrapText="1"/>
    </xf>
    <xf numFmtId="4" fontId="3" fillId="7" borderId="4" xfId="0" applyNumberFormat="1" applyFont="1" applyFill="1" applyBorder="1" applyAlignment="1">
      <alignment horizontal="right"/>
    </xf>
    <xf numFmtId="4" fontId="9" fillId="14" borderId="4" xfId="0" applyNumberFormat="1" applyFont="1" applyFill="1" applyBorder="1" applyAlignment="1">
      <alignment horizontal="right"/>
    </xf>
    <xf numFmtId="4" fontId="3" fillId="14" borderId="4" xfId="0" applyNumberFormat="1" applyFont="1" applyFill="1" applyBorder="1" applyAlignment="1">
      <alignment horizontal="right"/>
    </xf>
    <xf numFmtId="4" fontId="3" fillId="14" borderId="3" xfId="0" applyNumberFormat="1" applyFont="1" applyFill="1" applyBorder="1" applyAlignment="1">
      <alignment horizontal="right"/>
    </xf>
    <xf numFmtId="4" fontId="3" fillId="14" borderId="3" xfId="0" applyNumberFormat="1" applyFont="1" applyFill="1" applyBorder="1" applyAlignment="1" applyProtection="1">
      <alignment horizontal="right" wrapText="1"/>
    </xf>
    <xf numFmtId="4" fontId="3" fillId="9" borderId="3" xfId="0" applyNumberFormat="1" applyFont="1" applyFill="1" applyBorder="1" applyAlignment="1" applyProtection="1">
      <alignment horizontal="right" wrapText="1"/>
    </xf>
    <xf numFmtId="4" fontId="9" fillId="6" borderId="4" xfId="0" applyNumberFormat="1" applyFont="1" applyFill="1" applyBorder="1" applyAlignment="1">
      <alignment horizontal="right"/>
    </xf>
    <xf numFmtId="4" fontId="3" fillId="12" borderId="4" xfId="0" applyNumberFormat="1" applyFont="1" applyFill="1" applyBorder="1" applyAlignment="1">
      <alignment horizontal="right"/>
    </xf>
    <xf numFmtId="4" fontId="3" fillId="12" borderId="3" xfId="0" applyNumberFormat="1" applyFont="1" applyFill="1" applyBorder="1" applyAlignment="1">
      <alignment horizontal="right"/>
    </xf>
    <xf numFmtId="4" fontId="3" fillId="12" borderId="3" xfId="0" applyNumberFormat="1" applyFont="1" applyFill="1" applyBorder="1" applyAlignment="1" applyProtection="1">
      <alignment horizontal="right" wrapText="1"/>
    </xf>
    <xf numFmtId="4" fontId="3" fillId="8" borderId="4" xfId="0" applyNumberFormat="1" applyFont="1" applyFill="1" applyBorder="1" applyAlignment="1">
      <alignment horizontal="right"/>
    </xf>
    <xf numFmtId="4" fontId="3" fillId="8" borderId="3" xfId="0" applyNumberFormat="1" applyFont="1" applyFill="1" applyBorder="1" applyAlignment="1">
      <alignment horizontal="right"/>
    </xf>
    <xf numFmtId="4" fontId="3" fillId="8" borderId="3" xfId="0" applyNumberFormat="1" applyFont="1" applyFill="1" applyBorder="1" applyAlignment="1" applyProtection="1">
      <alignment horizontal="right" wrapText="1"/>
    </xf>
    <xf numFmtId="4" fontId="3" fillId="10" borderId="3" xfId="0" applyNumberFormat="1" applyFont="1" applyFill="1" applyBorder="1" applyAlignment="1" applyProtection="1">
      <alignment horizontal="right" wrapText="1"/>
    </xf>
    <xf numFmtId="4" fontId="3" fillId="11" borderId="4" xfId="0" applyNumberFormat="1" applyFont="1" applyFill="1" applyBorder="1" applyAlignment="1">
      <alignment horizontal="right"/>
    </xf>
    <xf numFmtId="4" fontId="3" fillId="11" borderId="3" xfId="0" applyNumberFormat="1" applyFont="1" applyFill="1" applyBorder="1" applyAlignment="1">
      <alignment horizontal="right"/>
    </xf>
    <xf numFmtId="4" fontId="3" fillId="11" borderId="3" xfId="0" applyNumberFormat="1" applyFont="1" applyFill="1" applyBorder="1" applyAlignment="1" applyProtection="1">
      <alignment horizontal="right" wrapText="1"/>
    </xf>
    <xf numFmtId="0" fontId="3" fillId="2" borderId="4" xfId="0" applyNumberFormat="1" applyFont="1" applyFill="1" applyBorder="1" applyAlignment="1" applyProtection="1">
      <alignment wrapText="1"/>
    </xf>
    <xf numFmtId="0" fontId="6" fillId="7" borderId="1" xfId="0" applyNumberFormat="1" applyFont="1" applyFill="1" applyBorder="1" applyAlignment="1" applyProtection="1">
      <alignment vertical="center" wrapText="1"/>
    </xf>
    <xf numFmtId="0" fontId="6" fillId="7" borderId="2" xfId="0" applyNumberFormat="1" applyFont="1" applyFill="1" applyBorder="1" applyAlignment="1" applyProtection="1">
      <alignment vertical="center" wrapText="1"/>
    </xf>
    <xf numFmtId="0" fontId="6" fillId="7" borderId="4" xfId="0" applyNumberFormat="1" applyFont="1" applyFill="1" applyBorder="1" applyAlignment="1" applyProtection="1">
      <alignment vertical="center" wrapText="1"/>
    </xf>
    <xf numFmtId="0" fontId="3" fillId="8" borderId="1" xfId="0" applyNumberFormat="1" applyFont="1" applyFill="1" applyBorder="1" applyAlignment="1" applyProtection="1">
      <alignment vertical="center" wrapText="1"/>
    </xf>
    <xf numFmtId="0" fontId="3" fillId="8" borderId="4" xfId="0" applyNumberFormat="1" applyFont="1" applyFill="1" applyBorder="1" applyAlignment="1" applyProtection="1">
      <alignment vertical="center" wrapText="1"/>
    </xf>
    <xf numFmtId="0" fontId="3" fillId="5" borderId="1" xfId="0" applyNumberFormat="1" applyFont="1" applyFill="1" applyBorder="1" applyAlignment="1" applyProtection="1">
      <alignment vertical="center" wrapText="1"/>
    </xf>
    <xf numFmtId="0" fontId="3" fillId="5" borderId="4" xfId="0" applyNumberFormat="1" applyFont="1" applyFill="1" applyBorder="1" applyAlignment="1" applyProtection="1">
      <alignment vertical="center" wrapText="1"/>
    </xf>
    <xf numFmtId="0" fontId="3" fillId="8" borderId="2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8" borderId="2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8" borderId="2" xfId="0" applyNumberFormat="1" applyFont="1" applyFill="1" applyBorder="1" applyAlignment="1" applyProtection="1">
      <alignment horizontal="left" vertical="center" wrapText="1" indent="1"/>
    </xf>
    <xf numFmtId="0" fontId="6" fillId="8" borderId="4" xfId="0" applyNumberFormat="1" applyFont="1" applyFill="1" applyBorder="1" applyAlignment="1" applyProtection="1">
      <alignment horizontal="left" vertical="center" wrapText="1" indent="1"/>
    </xf>
    <xf numFmtId="0" fontId="6" fillId="5" borderId="1" xfId="0" applyNumberFormat="1" applyFont="1" applyFill="1" applyBorder="1" applyAlignment="1" applyProtection="1">
      <alignment vertical="center" wrapText="1"/>
    </xf>
    <xf numFmtId="0" fontId="6" fillId="5" borderId="4" xfId="0" applyNumberFormat="1" applyFont="1" applyFill="1" applyBorder="1" applyAlignment="1" applyProtection="1">
      <alignment vertical="center" wrapText="1"/>
    </xf>
    <xf numFmtId="0" fontId="6" fillId="8" borderId="1" xfId="0" applyNumberFormat="1" applyFont="1" applyFill="1" applyBorder="1" applyAlignment="1" applyProtection="1">
      <alignment vertical="center"/>
    </xf>
    <xf numFmtId="0" fontId="6" fillId="8" borderId="4" xfId="0" applyNumberFormat="1" applyFont="1" applyFill="1" applyBorder="1" applyAlignment="1" applyProtection="1">
      <alignment vertical="center"/>
    </xf>
    <xf numFmtId="0" fontId="6" fillId="5" borderId="2" xfId="0" applyNumberFormat="1" applyFont="1" applyFill="1" applyBorder="1" applyAlignment="1" applyProtection="1">
      <alignment horizontal="left" vertical="center"/>
    </xf>
    <xf numFmtId="0" fontId="6" fillId="8" borderId="2" xfId="0" applyNumberFormat="1" applyFont="1" applyFill="1" applyBorder="1" applyAlignment="1" applyProtection="1">
      <alignment horizontal="left" vertical="center"/>
    </xf>
    <xf numFmtId="0" fontId="6" fillId="14" borderId="2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top" wrapText="1"/>
    </xf>
    <xf numFmtId="0" fontId="6" fillId="5" borderId="1" xfId="0" applyNumberFormat="1" applyFont="1" applyFill="1" applyBorder="1" applyAlignment="1" applyProtection="1">
      <alignment vertical="center"/>
    </xf>
    <xf numFmtId="0" fontId="6" fillId="5" borderId="4" xfId="0" applyNumberFormat="1" applyFont="1" applyFill="1" applyBorder="1" applyAlignment="1" applyProtection="1">
      <alignment vertical="center"/>
    </xf>
    <xf numFmtId="0" fontId="11" fillId="6" borderId="1" xfId="0" applyNumberFormat="1" applyFont="1" applyFill="1" applyBorder="1" applyAlignment="1" applyProtection="1">
      <alignment vertical="center"/>
    </xf>
    <xf numFmtId="0" fontId="11" fillId="6" borderId="4" xfId="0" applyNumberFormat="1" applyFont="1" applyFill="1" applyBorder="1" applyAlignment="1" applyProtection="1">
      <alignment vertical="center"/>
    </xf>
    <xf numFmtId="0" fontId="11" fillId="6" borderId="2" xfId="0" applyNumberFormat="1" applyFont="1" applyFill="1" applyBorder="1" applyAlignment="1" applyProtection="1">
      <alignment horizontal="left" vertical="center"/>
    </xf>
    <xf numFmtId="0" fontId="6" fillId="14" borderId="2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8" borderId="4" xfId="0" applyNumberFormat="1" applyFont="1" applyFill="1" applyBorder="1" applyAlignment="1" applyProtection="1">
      <alignment horizontal="left" vertical="center" wrapText="1" indent="1"/>
    </xf>
    <xf numFmtId="4" fontId="0" fillId="0" borderId="3" xfId="0" applyNumberFormat="1" applyBorder="1"/>
    <xf numFmtId="4" fontId="6" fillId="0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0" fillId="0" borderId="0" xfId="0" applyNumberFormat="1"/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4" fontId="6" fillId="2" borderId="4" xfId="0" applyNumberFormat="1" applyFont="1" applyFill="1" applyBorder="1" applyAlignment="1">
      <alignment horizontal="right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28" fillId="2" borderId="0" xfId="0" applyFont="1" applyFill="1" applyBorder="1"/>
    <xf numFmtId="0" fontId="27" fillId="2" borderId="0" xfId="0" applyFont="1" applyFill="1"/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center" vertical="center" wrapText="1"/>
    </xf>
    <xf numFmtId="0" fontId="3" fillId="5" borderId="2" xfId="0" applyNumberFormat="1" applyFont="1" applyFill="1" applyBorder="1" applyAlignment="1" applyProtection="1">
      <alignment horizontal="center" vertical="center" wrapText="1"/>
    </xf>
    <xf numFmtId="0" fontId="3" fillId="5" borderId="4" xfId="0" applyNumberFormat="1" applyFont="1" applyFill="1" applyBorder="1" applyAlignment="1" applyProtection="1">
      <alignment horizontal="center" vertical="center" wrapText="1"/>
    </xf>
    <xf numFmtId="0" fontId="3" fillId="8" borderId="1" xfId="0" applyNumberFormat="1" applyFont="1" applyFill="1" applyBorder="1" applyAlignment="1" applyProtection="1">
      <alignment horizontal="center" vertical="center" wrapText="1"/>
    </xf>
    <xf numFmtId="0" fontId="3" fillId="8" borderId="2" xfId="0" applyNumberFormat="1" applyFont="1" applyFill="1" applyBorder="1" applyAlignment="1" applyProtection="1">
      <alignment horizontal="center" vertical="center" wrapText="1"/>
    </xf>
    <xf numFmtId="0" fontId="3" fillId="8" borderId="4" xfId="0" applyNumberFormat="1" applyFont="1" applyFill="1" applyBorder="1" applyAlignment="1" applyProtection="1">
      <alignment horizontal="center" vertical="center" wrapText="1"/>
    </xf>
    <xf numFmtId="0" fontId="6" fillId="9" borderId="1" xfId="0" applyNumberFormat="1" applyFont="1" applyFill="1" applyBorder="1" applyAlignment="1" applyProtection="1">
      <alignment horizontal="left" vertical="center" wrapText="1"/>
    </xf>
    <xf numFmtId="0" fontId="6" fillId="9" borderId="2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2" xfId="0" applyNumberFormat="1" applyFont="1" applyFill="1" applyBorder="1" applyAlignment="1" applyProtection="1">
      <alignment horizontal="center" vertical="center" wrapText="1"/>
    </xf>
    <xf numFmtId="0" fontId="6" fillId="5" borderId="4" xfId="0" applyNumberFormat="1" applyFont="1" applyFill="1" applyBorder="1" applyAlignment="1" applyProtection="1">
      <alignment horizontal="center" vertical="center" wrapText="1"/>
    </xf>
    <xf numFmtId="0" fontId="6" fillId="10" borderId="1" xfId="0" applyNumberFormat="1" applyFont="1" applyFill="1" applyBorder="1" applyAlignment="1" applyProtection="1">
      <alignment horizontal="left" vertical="center" wrapText="1"/>
    </xf>
    <xf numFmtId="0" fontId="6" fillId="10" borderId="2" xfId="0" applyNumberFormat="1" applyFont="1" applyFill="1" applyBorder="1" applyAlignment="1" applyProtection="1">
      <alignment horizontal="left" vertical="center" wrapText="1"/>
    </xf>
    <xf numFmtId="0" fontId="6" fillId="10" borderId="4" xfId="0" applyNumberFormat="1" applyFont="1" applyFill="1" applyBorder="1" applyAlignment="1" applyProtection="1">
      <alignment horizontal="left" vertical="center" wrapText="1"/>
    </xf>
  </cellXfs>
  <cellStyles count="2">
    <cellStyle name="Normal" xfId="1" xr:uid="{00000000-0005-0000-0000-000000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topLeftCell="A16" workbookViewId="0">
      <selection activeCell="K22" sqref="K22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289" t="s">
        <v>219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ht="18" customHeight="1" x14ac:dyDescent="0.25">
      <c r="A2" s="5"/>
      <c r="B2" s="5"/>
      <c r="C2" s="5"/>
      <c r="D2" s="5"/>
      <c r="E2" s="5"/>
      <c r="F2" s="30"/>
      <c r="G2" s="5"/>
      <c r="H2" s="5"/>
      <c r="I2" s="5"/>
      <c r="J2" s="5"/>
    </row>
    <row r="3" spans="1:10" ht="15.75" x14ac:dyDescent="0.25">
      <c r="A3" s="289" t="s">
        <v>40</v>
      </c>
      <c r="B3" s="289"/>
      <c r="C3" s="289"/>
      <c r="D3" s="289"/>
      <c r="E3" s="289"/>
      <c r="F3" s="289"/>
      <c r="G3" s="289"/>
      <c r="H3" s="289"/>
      <c r="I3" s="291"/>
      <c r="J3" s="291"/>
    </row>
    <row r="4" spans="1:10" ht="18" x14ac:dyDescent="0.25">
      <c r="A4" s="5"/>
      <c r="B4" s="5"/>
      <c r="C4" s="5"/>
      <c r="D4" s="5"/>
      <c r="E4" s="5"/>
      <c r="F4" s="30"/>
      <c r="G4" s="5"/>
      <c r="H4" s="5"/>
      <c r="I4" s="6"/>
      <c r="J4" s="6"/>
    </row>
    <row r="5" spans="1:10" ht="18" customHeight="1" x14ac:dyDescent="0.25">
      <c r="A5" s="289" t="s">
        <v>48</v>
      </c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40" t="s">
        <v>51</v>
      </c>
    </row>
    <row r="7" spans="1:10" ht="25.5" x14ac:dyDescent="0.25">
      <c r="A7" s="34"/>
      <c r="B7" s="35"/>
      <c r="C7" s="35"/>
      <c r="D7" s="36"/>
      <c r="E7" s="37"/>
      <c r="F7" s="4" t="s">
        <v>224</v>
      </c>
      <c r="G7" s="4" t="s">
        <v>225</v>
      </c>
      <c r="H7" s="4" t="s">
        <v>222</v>
      </c>
      <c r="I7" s="4" t="s">
        <v>54</v>
      </c>
      <c r="J7" s="4" t="s">
        <v>223</v>
      </c>
    </row>
    <row r="8" spans="1:10" x14ac:dyDescent="0.25">
      <c r="A8" s="292" t="s">
        <v>0</v>
      </c>
      <c r="B8" s="293"/>
      <c r="C8" s="293"/>
      <c r="D8" s="293"/>
      <c r="E8" s="294"/>
      <c r="F8" s="275">
        <f t="shared" ref="F8:J8" si="0">SUM(F9+F10)</f>
        <v>1257916.27</v>
      </c>
      <c r="G8" s="275">
        <f t="shared" si="0"/>
        <v>1167304.456</v>
      </c>
      <c r="H8" s="275">
        <f t="shared" si="0"/>
        <v>1333887.82</v>
      </c>
      <c r="I8" s="275">
        <f t="shared" si="0"/>
        <v>1333887.82</v>
      </c>
      <c r="J8" s="275">
        <f t="shared" si="0"/>
        <v>1333887.82</v>
      </c>
    </row>
    <row r="9" spans="1:10" x14ac:dyDescent="0.25">
      <c r="A9" s="295" t="s">
        <v>1</v>
      </c>
      <c r="B9" s="288"/>
      <c r="C9" s="288"/>
      <c r="D9" s="288"/>
      <c r="E9" s="296"/>
      <c r="F9" s="274">
        <v>1257916.27</v>
      </c>
      <c r="G9" s="274">
        <v>1167304.456</v>
      </c>
      <c r="H9" s="274">
        <v>1333887.82</v>
      </c>
      <c r="I9" s="274">
        <v>1333887.82</v>
      </c>
      <c r="J9" s="274">
        <v>1333887.82</v>
      </c>
    </row>
    <row r="10" spans="1:10" x14ac:dyDescent="0.25">
      <c r="A10" s="297" t="s">
        <v>2</v>
      </c>
      <c r="B10" s="296"/>
      <c r="C10" s="296"/>
      <c r="D10" s="296"/>
      <c r="E10" s="296"/>
      <c r="F10" s="274"/>
      <c r="G10" s="274"/>
      <c r="H10" s="274"/>
      <c r="I10" s="274"/>
      <c r="J10" s="274"/>
    </row>
    <row r="11" spans="1:10" x14ac:dyDescent="0.25">
      <c r="A11" s="41" t="s">
        <v>3</v>
      </c>
      <c r="B11" s="42"/>
      <c r="C11" s="42"/>
      <c r="D11" s="42"/>
      <c r="E11" s="42"/>
      <c r="F11" s="275">
        <f t="shared" ref="F11:J11" si="1">SUM(F12+F13)</f>
        <v>1268815.56</v>
      </c>
      <c r="G11" s="275">
        <f t="shared" si="1"/>
        <v>1167304.46</v>
      </c>
      <c r="H11" s="275">
        <f t="shared" si="1"/>
        <v>1333887.82</v>
      </c>
      <c r="I11" s="275">
        <f t="shared" si="1"/>
        <v>1333887.82</v>
      </c>
      <c r="J11" s="275">
        <f t="shared" si="1"/>
        <v>1333887.82</v>
      </c>
    </row>
    <row r="12" spans="1:10" x14ac:dyDescent="0.25">
      <c r="A12" s="287" t="s">
        <v>4</v>
      </c>
      <c r="B12" s="288"/>
      <c r="C12" s="288"/>
      <c r="D12" s="288"/>
      <c r="E12" s="288"/>
      <c r="F12" s="274">
        <v>1268815.56</v>
      </c>
      <c r="G12" s="274">
        <v>1167304.46</v>
      </c>
      <c r="H12" s="274">
        <v>1333887.82</v>
      </c>
      <c r="I12" s="274">
        <v>1333887.82</v>
      </c>
      <c r="J12" s="274">
        <v>1333887.82</v>
      </c>
    </row>
    <row r="13" spans="1:10" x14ac:dyDescent="0.25">
      <c r="A13" s="301" t="s">
        <v>5</v>
      </c>
      <c r="B13" s="296"/>
      <c r="C13" s="296"/>
      <c r="D13" s="296"/>
      <c r="E13" s="296"/>
      <c r="F13" s="276"/>
      <c r="G13" s="276"/>
      <c r="H13" s="276"/>
      <c r="I13" s="276"/>
      <c r="J13" s="276"/>
    </row>
    <row r="14" spans="1:10" x14ac:dyDescent="0.25">
      <c r="A14" s="300" t="s">
        <v>6</v>
      </c>
      <c r="B14" s="293"/>
      <c r="C14" s="293"/>
      <c r="D14" s="293"/>
      <c r="E14" s="293"/>
      <c r="F14" s="275">
        <f t="shared" ref="F14:J14" si="2">SUM(F8-F11)</f>
        <v>-10899.290000000037</v>
      </c>
      <c r="G14" s="275">
        <f t="shared" si="2"/>
        <v>-3.9999999571591616E-3</v>
      </c>
      <c r="H14" s="275">
        <f t="shared" si="2"/>
        <v>0</v>
      </c>
      <c r="I14" s="275">
        <f t="shared" si="2"/>
        <v>0</v>
      </c>
      <c r="J14" s="275">
        <f t="shared" si="2"/>
        <v>0</v>
      </c>
    </row>
    <row r="15" spans="1:10" ht="18" x14ac:dyDescent="0.25">
      <c r="A15" s="5"/>
      <c r="B15" s="9"/>
      <c r="C15" s="9"/>
      <c r="D15" s="9"/>
      <c r="E15" s="9"/>
      <c r="F15" s="28"/>
      <c r="G15" s="9"/>
      <c r="H15" s="3"/>
      <c r="I15" s="3"/>
      <c r="J15" s="3"/>
    </row>
    <row r="16" spans="1:10" ht="18" customHeight="1" x14ac:dyDescent="0.25">
      <c r="A16" s="289" t="s">
        <v>49</v>
      </c>
      <c r="B16" s="290"/>
      <c r="C16" s="290"/>
      <c r="D16" s="290"/>
      <c r="E16" s="290"/>
      <c r="F16" s="290"/>
      <c r="G16" s="290"/>
      <c r="H16" s="290"/>
      <c r="I16" s="290"/>
      <c r="J16" s="290"/>
    </row>
    <row r="17" spans="1:10" ht="18" x14ac:dyDescent="0.25">
      <c r="A17" s="30"/>
      <c r="B17" s="28"/>
      <c r="C17" s="28"/>
      <c r="D17" s="28"/>
      <c r="E17" s="28"/>
      <c r="F17" s="28"/>
      <c r="G17" s="28"/>
      <c r="H17" s="29"/>
      <c r="I17" s="29"/>
      <c r="J17" s="29"/>
    </row>
    <row r="18" spans="1:10" ht="25.5" x14ac:dyDescent="0.25">
      <c r="A18" s="34"/>
      <c r="B18" s="35"/>
      <c r="C18" s="35"/>
      <c r="D18" s="36"/>
      <c r="E18" s="37"/>
      <c r="F18" s="4" t="s">
        <v>224</v>
      </c>
      <c r="G18" s="4" t="s">
        <v>221</v>
      </c>
      <c r="H18" s="4" t="s">
        <v>222</v>
      </c>
      <c r="I18" s="4" t="s">
        <v>54</v>
      </c>
      <c r="J18" s="4" t="s">
        <v>223</v>
      </c>
    </row>
    <row r="19" spans="1:10" ht="15.75" customHeight="1" x14ac:dyDescent="0.25">
      <c r="A19" s="295" t="s">
        <v>8</v>
      </c>
      <c r="B19" s="298"/>
      <c r="C19" s="298"/>
      <c r="D19" s="298"/>
      <c r="E19" s="299"/>
      <c r="F19" s="39"/>
      <c r="G19" s="39"/>
      <c r="H19" s="39"/>
      <c r="I19" s="39"/>
      <c r="J19" s="39"/>
    </row>
    <row r="20" spans="1:10" x14ac:dyDescent="0.25">
      <c r="A20" s="295" t="s">
        <v>9</v>
      </c>
      <c r="B20" s="288"/>
      <c r="C20" s="288"/>
      <c r="D20" s="288"/>
      <c r="E20" s="288"/>
      <c r="F20" s="39"/>
      <c r="G20" s="39"/>
      <c r="H20" s="39"/>
      <c r="I20" s="39"/>
      <c r="J20" s="39"/>
    </row>
    <row r="21" spans="1:10" x14ac:dyDescent="0.25">
      <c r="A21" s="300" t="s">
        <v>10</v>
      </c>
      <c r="B21" s="293"/>
      <c r="C21" s="293"/>
      <c r="D21" s="293"/>
      <c r="E21" s="293"/>
      <c r="F21" s="38"/>
      <c r="G21" s="38">
        <v>0</v>
      </c>
      <c r="H21" s="38">
        <v>0</v>
      </c>
      <c r="I21" s="38">
        <v>0</v>
      </c>
      <c r="J21" s="38">
        <v>0</v>
      </c>
    </row>
    <row r="22" spans="1:10" ht="18" x14ac:dyDescent="0.25">
      <c r="A22" s="27"/>
      <c r="B22" s="28"/>
      <c r="C22" s="28"/>
      <c r="D22" s="28"/>
      <c r="E22" s="28"/>
      <c r="F22" s="28"/>
      <c r="G22" s="28"/>
      <c r="H22" s="29"/>
      <c r="I22" s="29"/>
      <c r="J22" s="29"/>
    </row>
    <row r="23" spans="1:10" ht="18" customHeight="1" x14ac:dyDescent="0.25">
      <c r="A23" s="289" t="s">
        <v>62</v>
      </c>
      <c r="B23" s="290"/>
      <c r="C23" s="290"/>
      <c r="D23" s="290"/>
      <c r="E23" s="290"/>
      <c r="F23" s="290"/>
      <c r="G23" s="290"/>
      <c r="H23" s="290"/>
      <c r="I23" s="290"/>
      <c r="J23" s="290"/>
    </row>
    <row r="24" spans="1:10" ht="18" x14ac:dyDescent="0.25">
      <c r="A24" s="27"/>
      <c r="B24" s="28"/>
      <c r="C24" s="28"/>
      <c r="D24" s="28"/>
      <c r="E24" s="28"/>
      <c r="F24" s="28"/>
      <c r="G24" s="28"/>
      <c r="H24" s="29"/>
      <c r="I24" s="29"/>
      <c r="J24" s="29"/>
    </row>
    <row r="25" spans="1:10" ht="25.5" x14ac:dyDescent="0.25">
      <c r="A25" s="34"/>
      <c r="B25" s="35"/>
      <c r="C25" s="35"/>
      <c r="D25" s="36"/>
      <c r="E25" s="37"/>
      <c r="F25" s="4" t="s">
        <v>224</v>
      </c>
      <c r="G25" s="4" t="s">
        <v>221</v>
      </c>
      <c r="H25" s="4" t="s">
        <v>222</v>
      </c>
      <c r="I25" s="4" t="s">
        <v>54</v>
      </c>
      <c r="J25" s="4" t="s">
        <v>223</v>
      </c>
    </row>
    <row r="26" spans="1:10" x14ac:dyDescent="0.25">
      <c r="A26" s="304" t="s">
        <v>50</v>
      </c>
      <c r="B26" s="305"/>
      <c r="C26" s="305"/>
      <c r="D26" s="305"/>
      <c r="E26" s="306"/>
      <c r="F26" s="277">
        <v>20360.400000000001</v>
      </c>
      <c r="G26" s="277">
        <v>9461.11</v>
      </c>
      <c r="H26" s="277">
        <v>9461.11</v>
      </c>
      <c r="I26" s="277">
        <v>9461.11</v>
      </c>
      <c r="J26" s="277">
        <v>9461.11</v>
      </c>
    </row>
    <row r="27" spans="1:10" ht="30" customHeight="1" x14ac:dyDescent="0.25">
      <c r="A27" s="307" t="s">
        <v>7</v>
      </c>
      <c r="B27" s="308"/>
      <c r="C27" s="308"/>
      <c r="D27" s="308"/>
      <c r="E27" s="309"/>
      <c r="F27" s="278">
        <v>10899.29</v>
      </c>
      <c r="G27" s="278">
        <v>0</v>
      </c>
      <c r="H27" s="278">
        <v>0</v>
      </c>
      <c r="I27" s="278">
        <v>0</v>
      </c>
      <c r="J27" s="278">
        <v>0</v>
      </c>
    </row>
    <row r="28" spans="1:10" x14ac:dyDescent="0.25">
      <c r="F28" s="279"/>
      <c r="G28" s="279"/>
      <c r="H28" s="279"/>
      <c r="I28" s="279"/>
      <c r="J28" s="279"/>
    </row>
    <row r="29" spans="1:10" x14ac:dyDescent="0.25">
      <c r="F29" s="279"/>
      <c r="G29" s="279"/>
      <c r="H29" s="279"/>
      <c r="I29" s="279"/>
      <c r="J29" s="279"/>
    </row>
    <row r="30" spans="1:10" x14ac:dyDescent="0.25">
      <c r="A30" s="287" t="s">
        <v>11</v>
      </c>
      <c r="B30" s="288"/>
      <c r="C30" s="288"/>
      <c r="D30" s="288"/>
      <c r="E30" s="288"/>
      <c r="F30" s="276">
        <f t="shared" ref="F30:J30" si="3">SUM(F26-F27)</f>
        <v>9461.11</v>
      </c>
      <c r="G30" s="276">
        <f t="shared" si="3"/>
        <v>9461.11</v>
      </c>
      <c r="H30" s="276">
        <f t="shared" si="3"/>
        <v>9461.11</v>
      </c>
      <c r="I30" s="276">
        <f t="shared" si="3"/>
        <v>9461.11</v>
      </c>
      <c r="J30" s="276">
        <f t="shared" si="3"/>
        <v>9461.11</v>
      </c>
    </row>
    <row r="31" spans="1:10" ht="11.25" customHeight="1" x14ac:dyDescent="0.25">
      <c r="A31" s="22"/>
      <c r="B31" s="23"/>
      <c r="C31" s="23"/>
      <c r="D31" s="23"/>
      <c r="E31" s="23"/>
      <c r="F31" s="24"/>
      <c r="G31" s="24"/>
      <c r="H31" s="24"/>
      <c r="I31" s="24"/>
      <c r="J31" s="24"/>
    </row>
    <row r="32" spans="1:10" ht="29.25" customHeight="1" x14ac:dyDescent="0.25">
      <c r="A32" s="302" t="s">
        <v>63</v>
      </c>
      <c r="B32" s="303"/>
      <c r="C32" s="303"/>
      <c r="D32" s="303"/>
      <c r="E32" s="303"/>
      <c r="F32" s="303"/>
      <c r="G32" s="303"/>
      <c r="H32" s="303"/>
      <c r="I32" s="303"/>
      <c r="J32" s="303"/>
    </row>
    <row r="33" spans="1:10" ht="8.25" customHeight="1" x14ac:dyDescent="0.25"/>
    <row r="34" spans="1:10" x14ac:dyDescent="0.25">
      <c r="A34" s="302" t="s">
        <v>52</v>
      </c>
      <c r="B34" s="303"/>
      <c r="C34" s="303"/>
      <c r="D34" s="303"/>
      <c r="E34" s="303"/>
      <c r="F34" s="303"/>
      <c r="G34" s="303"/>
      <c r="H34" s="303"/>
      <c r="I34" s="303"/>
      <c r="J34" s="303"/>
    </row>
    <row r="35" spans="1:10" ht="8.25" customHeight="1" x14ac:dyDescent="0.25"/>
    <row r="36" spans="1:10" ht="29.25" customHeight="1" x14ac:dyDescent="0.25">
      <c r="A36" s="302" t="s">
        <v>53</v>
      </c>
      <c r="B36" s="303"/>
      <c r="C36" s="303"/>
      <c r="D36" s="303"/>
      <c r="E36" s="303"/>
      <c r="F36" s="303"/>
      <c r="G36" s="303"/>
      <c r="H36" s="303"/>
      <c r="I36" s="303"/>
      <c r="J36" s="303"/>
    </row>
  </sheetData>
  <mergeCells count="20">
    <mergeCell ref="A36:J36"/>
    <mergeCell ref="A23:J23"/>
    <mergeCell ref="A32:J32"/>
    <mergeCell ref="A30:E30"/>
    <mergeCell ref="A34:J34"/>
    <mergeCell ref="A26:E26"/>
    <mergeCell ref="A27:E27"/>
    <mergeCell ref="A19:E19"/>
    <mergeCell ref="A20:E20"/>
    <mergeCell ref="A21:E21"/>
    <mergeCell ref="A13:E13"/>
    <mergeCell ref="A14:E14"/>
    <mergeCell ref="A12:E12"/>
    <mergeCell ref="A5:J5"/>
    <mergeCell ref="A16:J16"/>
    <mergeCell ref="A1:J1"/>
    <mergeCell ref="A3:J3"/>
    <mergeCell ref="A8:E8"/>
    <mergeCell ref="A9:E9"/>
    <mergeCell ref="A10:E10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topLeftCell="A7" zoomScaleNormal="100" workbookViewId="0">
      <selection activeCell="C11" sqref="C1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6" width="16.28515625" customWidth="1"/>
    <col min="7" max="7" width="18" customWidth="1"/>
    <col min="8" max="10" width="25.28515625" customWidth="1"/>
  </cols>
  <sheetData>
    <row r="1" spans="1:10" ht="42" customHeight="1" x14ac:dyDescent="0.25">
      <c r="A1" s="289" t="s">
        <v>219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ht="18" customHeight="1" x14ac:dyDescent="0.25">
      <c r="A2" s="5"/>
      <c r="B2" s="5"/>
      <c r="C2" s="5"/>
      <c r="D2" s="5"/>
      <c r="E2" s="30"/>
      <c r="F2" s="30"/>
      <c r="G2" s="5"/>
      <c r="H2" s="5"/>
      <c r="I2" s="5"/>
      <c r="J2" s="5"/>
    </row>
    <row r="3" spans="1:10" ht="15.75" x14ac:dyDescent="0.25">
      <c r="A3" s="289" t="s">
        <v>40</v>
      </c>
      <c r="B3" s="289"/>
      <c r="C3" s="289"/>
      <c r="D3" s="289"/>
      <c r="E3" s="289"/>
      <c r="F3" s="289"/>
      <c r="G3" s="289"/>
      <c r="H3" s="289"/>
      <c r="I3" s="291"/>
      <c r="J3" s="291"/>
    </row>
    <row r="4" spans="1:10" ht="18" x14ac:dyDescent="0.25">
      <c r="A4" s="5"/>
      <c r="B4" s="5"/>
      <c r="C4" s="5"/>
      <c r="D4" s="5"/>
      <c r="E4" s="30"/>
      <c r="F4" s="30"/>
      <c r="G4" s="5"/>
      <c r="H4" s="5"/>
      <c r="I4" s="6"/>
      <c r="J4" s="6"/>
    </row>
    <row r="5" spans="1:10" ht="18" customHeight="1" x14ac:dyDescent="0.25">
      <c r="A5" s="289" t="s">
        <v>15</v>
      </c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8" x14ac:dyDescent="0.25">
      <c r="A6" s="5"/>
      <c r="B6" s="5"/>
      <c r="C6" s="5"/>
      <c r="D6" s="5"/>
      <c r="E6" s="30"/>
      <c r="F6" s="30"/>
      <c r="G6" s="5"/>
      <c r="H6" s="5"/>
      <c r="I6" s="6"/>
      <c r="J6" s="6"/>
    </row>
    <row r="7" spans="1:10" ht="15.75" x14ac:dyDescent="0.25">
      <c r="A7" s="289" t="s">
        <v>1</v>
      </c>
      <c r="B7" s="310"/>
      <c r="C7" s="310"/>
      <c r="D7" s="310"/>
      <c r="E7" s="310"/>
      <c r="F7" s="310"/>
      <c r="G7" s="310"/>
      <c r="H7" s="310"/>
      <c r="I7" s="310"/>
      <c r="J7" s="310"/>
    </row>
    <row r="8" spans="1:10" ht="18" x14ac:dyDescent="0.25">
      <c r="A8" s="5"/>
      <c r="B8" s="5"/>
      <c r="C8" s="5"/>
      <c r="D8" s="5"/>
      <c r="E8" s="30"/>
      <c r="F8" s="30"/>
      <c r="G8" s="5"/>
      <c r="H8" s="5"/>
      <c r="I8" s="6"/>
      <c r="J8" s="6"/>
    </row>
    <row r="9" spans="1:10" ht="25.5" x14ac:dyDescent="0.25">
      <c r="A9" s="26" t="s">
        <v>16</v>
      </c>
      <c r="B9" s="25" t="s">
        <v>17</v>
      </c>
      <c r="C9" s="25" t="s">
        <v>18</v>
      </c>
      <c r="D9" s="25" t="s">
        <v>14</v>
      </c>
      <c r="E9" s="25" t="s">
        <v>220</v>
      </c>
      <c r="F9" s="26" t="s">
        <v>13</v>
      </c>
      <c r="G9" s="26" t="s">
        <v>13</v>
      </c>
      <c r="H9" s="26" t="s">
        <v>222</v>
      </c>
      <c r="I9" s="26" t="s">
        <v>54</v>
      </c>
      <c r="J9" s="26" t="s">
        <v>223</v>
      </c>
    </row>
    <row r="10" spans="1:10" ht="15.75" customHeight="1" x14ac:dyDescent="0.25">
      <c r="A10" s="13">
        <v>6</v>
      </c>
      <c r="B10" s="13"/>
      <c r="C10" s="13"/>
      <c r="D10" s="13" t="s">
        <v>19</v>
      </c>
      <c r="E10" s="10"/>
      <c r="F10" s="10">
        <f t="shared" ref="F10:J10" si="0">SUM(F11:F20)</f>
        <v>8795055.4600000009</v>
      </c>
      <c r="G10" s="10">
        <f t="shared" si="0"/>
        <v>1167304.4608135908</v>
      </c>
      <c r="H10" s="10">
        <f t="shared" si="0"/>
        <v>1333887.8199999998</v>
      </c>
      <c r="I10" s="10">
        <f t="shared" si="0"/>
        <v>1333887.8199999998</v>
      </c>
      <c r="J10" s="10">
        <f t="shared" si="0"/>
        <v>1333887.8199999998</v>
      </c>
    </row>
    <row r="11" spans="1:10" ht="38.25" x14ac:dyDescent="0.25">
      <c r="A11" s="13"/>
      <c r="B11" s="18">
        <v>63</v>
      </c>
      <c r="C11" s="18"/>
      <c r="D11" s="18" t="s">
        <v>56</v>
      </c>
      <c r="E11" s="213"/>
      <c r="F11" s="213"/>
      <c r="G11" s="214"/>
      <c r="H11" s="214"/>
      <c r="I11" s="214"/>
      <c r="J11" s="214"/>
    </row>
    <row r="12" spans="1:10" x14ac:dyDescent="0.25">
      <c r="A12" s="14"/>
      <c r="B12" s="14"/>
      <c r="C12" s="15">
        <v>52</v>
      </c>
      <c r="D12" s="15" t="s">
        <v>59</v>
      </c>
      <c r="E12" s="213"/>
      <c r="F12" s="213">
        <v>7603931</v>
      </c>
      <c r="G12" s="214">
        <f>F12/7.5345</f>
        <v>1009215.0773110358</v>
      </c>
      <c r="H12" s="214">
        <v>1196210.95</v>
      </c>
      <c r="I12" s="214">
        <v>1196210.95</v>
      </c>
      <c r="J12" s="214">
        <v>1196210.95</v>
      </c>
    </row>
    <row r="13" spans="1:10" x14ac:dyDescent="0.25">
      <c r="A13" s="14"/>
      <c r="B13" s="33" t="s">
        <v>57</v>
      </c>
      <c r="C13" s="15"/>
      <c r="D13" s="15"/>
      <c r="E13" s="213"/>
      <c r="F13" s="213"/>
      <c r="G13" s="214">
        <f t="shared" ref="G13:G17" si="1">F13/7.5345</f>
        <v>0</v>
      </c>
      <c r="H13" s="214"/>
      <c r="I13" s="214"/>
      <c r="J13" s="214"/>
    </row>
    <row r="14" spans="1:10" ht="38.25" x14ac:dyDescent="0.25">
      <c r="A14" s="14"/>
      <c r="B14" s="14">
        <v>67</v>
      </c>
      <c r="C14" s="15">
        <v>11</v>
      </c>
      <c r="D14" s="18" t="s">
        <v>58</v>
      </c>
      <c r="E14" s="213"/>
      <c r="F14" s="213">
        <v>893261.46</v>
      </c>
      <c r="G14" s="214">
        <f t="shared" si="1"/>
        <v>118556.16961974914</v>
      </c>
      <c r="H14" s="214">
        <v>91079.24</v>
      </c>
      <c r="I14" s="214">
        <v>91079.24</v>
      </c>
      <c r="J14" s="214">
        <v>91079.24</v>
      </c>
    </row>
    <row r="15" spans="1:10" ht="25.5" x14ac:dyDescent="0.25">
      <c r="A15" s="14"/>
      <c r="B15" s="14"/>
      <c r="C15" s="15">
        <v>43</v>
      </c>
      <c r="D15" s="20" t="s">
        <v>60</v>
      </c>
      <c r="E15" s="213"/>
      <c r="F15" s="213">
        <v>237680</v>
      </c>
      <c r="G15" s="214">
        <f t="shared" si="1"/>
        <v>31545.557103988318</v>
      </c>
      <c r="H15" s="214">
        <v>40157.94</v>
      </c>
      <c r="I15" s="214">
        <v>40157.94</v>
      </c>
      <c r="J15" s="214">
        <v>40157.94</v>
      </c>
    </row>
    <row r="16" spans="1:10" x14ac:dyDescent="0.25">
      <c r="A16" s="14"/>
      <c r="B16" s="14"/>
      <c r="C16" s="15">
        <v>31</v>
      </c>
      <c r="D16" s="20" t="s">
        <v>47</v>
      </c>
      <c r="E16" s="213"/>
      <c r="F16" s="213">
        <v>50183</v>
      </c>
      <c r="G16" s="214">
        <f t="shared" si="1"/>
        <v>6660.4286946711791</v>
      </c>
      <c r="H16" s="214">
        <v>6439.69</v>
      </c>
      <c r="I16" s="214">
        <v>6439.69</v>
      </c>
      <c r="J16" s="214">
        <v>6439.69</v>
      </c>
    </row>
    <row r="17" spans="1:10" x14ac:dyDescent="0.25">
      <c r="A17" s="14"/>
      <c r="B17" s="14"/>
      <c r="C17" s="15">
        <v>61</v>
      </c>
      <c r="D17" s="20" t="s">
        <v>215</v>
      </c>
      <c r="E17" s="213"/>
      <c r="F17" s="213">
        <v>10000</v>
      </c>
      <c r="G17" s="214">
        <f t="shared" si="1"/>
        <v>1327.2280841462605</v>
      </c>
      <c r="H17" s="214">
        <v>0</v>
      </c>
      <c r="I17" s="214">
        <v>0</v>
      </c>
      <c r="J17" s="214">
        <v>0</v>
      </c>
    </row>
    <row r="18" spans="1:10" ht="25.5" x14ac:dyDescent="0.25">
      <c r="A18" s="16">
        <v>7</v>
      </c>
      <c r="B18" s="17"/>
      <c r="C18" s="17"/>
      <c r="D18" s="31" t="s">
        <v>21</v>
      </c>
      <c r="E18" s="213"/>
      <c r="F18" s="213"/>
      <c r="G18" s="214"/>
      <c r="H18" s="214"/>
      <c r="I18" s="214"/>
      <c r="J18" s="214"/>
    </row>
    <row r="19" spans="1:10" ht="32.25" customHeight="1" x14ac:dyDescent="0.25">
      <c r="A19" s="18"/>
      <c r="B19" s="18">
        <v>72</v>
      </c>
      <c r="C19" s="18"/>
      <c r="D19" s="32" t="s">
        <v>55</v>
      </c>
      <c r="E19" s="213"/>
      <c r="F19" s="213"/>
      <c r="G19" s="214"/>
      <c r="H19" s="214"/>
      <c r="I19" s="214"/>
      <c r="J19" s="215"/>
    </row>
    <row r="20" spans="1:10" x14ac:dyDescent="0.25">
      <c r="A20" s="18"/>
      <c r="B20" s="18"/>
      <c r="C20" s="15">
        <v>11</v>
      </c>
      <c r="D20" s="15" t="s">
        <v>20</v>
      </c>
      <c r="E20" s="213"/>
      <c r="F20" s="213"/>
      <c r="G20" s="214"/>
      <c r="H20" s="214"/>
      <c r="I20" s="214"/>
      <c r="J20" s="215"/>
    </row>
    <row r="22" spans="1:10" ht="15.75" x14ac:dyDescent="0.25">
      <c r="A22" s="289" t="s">
        <v>22</v>
      </c>
      <c r="B22" s="310"/>
      <c r="C22" s="310"/>
      <c r="D22" s="310"/>
      <c r="E22" s="310"/>
      <c r="F22" s="310"/>
      <c r="G22" s="310"/>
      <c r="H22" s="310"/>
      <c r="I22" s="310"/>
      <c r="J22" s="310"/>
    </row>
    <row r="23" spans="1:10" ht="18" x14ac:dyDescent="0.25">
      <c r="A23" s="5"/>
      <c r="B23" s="5"/>
      <c r="C23" s="5"/>
      <c r="D23" s="5"/>
      <c r="E23" s="30"/>
      <c r="F23" s="30"/>
      <c r="G23" s="5"/>
      <c r="H23" s="5"/>
      <c r="I23" s="6"/>
      <c r="J23" s="6"/>
    </row>
    <row r="24" spans="1:10" ht="25.5" x14ac:dyDescent="0.25">
      <c r="A24" s="26" t="s">
        <v>16</v>
      </c>
      <c r="B24" s="25" t="s">
        <v>17</v>
      </c>
      <c r="C24" s="25" t="s">
        <v>18</v>
      </c>
      <c r="D24" s="25" t="s">
        <v>23</v>
      </c>
      <c r="E24" s="25" t="s">
        <v>12</v>
      </c>
      <c r="F24" s="26" t="s">
        <v>13</v>
      </c>
      <c r="G24" s="26" t="s">
        <v>13</v>
      </c>
      <c r="H24" s="26" t="s">
        <v>222</v>
      </c>
      <c r="I24" s="26" t="s">
        <v>54</v>
      </c>
      <c r="J24" s="26" t="s">
        <v>223</v>
      </c>
    </row>
    <row r="25" spans="1:10" ht="15.75" customHeight="1" x14ac:dyDescent="0.25">
      <c r="A25" s="13">
        <v>3</v>
      </c>
      <c r="B25" s="13"/>
      <c r="C25" s="13"/>
      <c r="D25" s="13" t="s">
        <v>24</v>
      </c>
      <c r="E25" s="10" t="e">
        <f t="shared" ref="E25" si="2">SUM(E26:E35)</f>
        <v>#REF!</v>
      </c>
      <c r="F25" s="10">
        <f t="shared" ref="F25" si="3">SUM(F26:F35)</f>
        <v>8795055.4600000009</v>
      </c>
      <c r="G25" s="10">
        <f t="shared" ref="G25" si="4">SUM(G26:G35)</f>
        <v>1167304.4608135906</v>
      </c>
      <c r="H25" s="10">
        <f t="shared" ref="H25" si="5">SUM(H26:H35)</f>
        <v>1333887.8199999998</v>
      </c>
      <c r="I25" s="10">
        <f t="shared" ref="I25" si="6">SUM(I26:I35)</f>
        <v>1333887.8199999998</v>
      </c>
      <c r="J25" s="10">
        <f t="shared" ref="J25" si="7">SUM(J26:J35)</f>
        <v>1333887.8199999998</v>
      </c>
    </row>
    <row r="26" spans="1:10" ht="15.75" customHeight="1" x14ac:dyDescent="0.25">
      <c r="A26" s="13"/>
      <c r="B26" s="18">
        <v>31</v>
      </c>
      <c r="C26" s="18"/>
      <c r="D26" s="18" t="s">
        <v>25</v>
      </c>
      <c r="E26" s="213"/>
      <c r="F26" s="213"/>
      <c r="G26" s="214"/>
      <c r="H26" s="214"/>
      <c r="I26" s="214"/>
      <c r="J26" s="214"/>
    </row>
    <row r="27" spans="1:10" x14ac:dyDescent="0.25">
      <c r="A27" s="14"/>
      <c r="B27" s="14"/>
      <c r="C27" s="15">
        <v>11</v>
      </c>
      <c r="D27" s="15" t="s">
        <v>20</v>
      </c>
      <c r="E27" s="213">
        <v>58913.24</v>
      </c>
      <c r="F27" s="213">
        <v>514612.91</v>
      </c>
      <c r="G27" s="214">
        <f>F27/7.5345</f>
        <v>68300.870661623194</v>
      </c>
      <c r="H27" s="214">
        <v>41366.1</v>
      </c>
      <c r="I27" s="214">
        <v>41366.1</v>
      </c>
      <c r="J27" s="214">
        <v>41366.1</v>
      </c>
    </row>
    <row r="28" spans="1:10" x14ac:dyDescent="0.25">
      <c r="A28" s="14"/>
      <c r="B28" s="14"/>
      <c r="C28" s="15">
        <v>52</v>
      </c>
      <c r="D28" s="15" t="s">
        <v>59</v>
      </c>
      <c r="E28" s="213">
        <v>969121.66</v>
      </c>
      <c r="F28" s="213">
        <v>6962903</v>
      </c>
      <c r="G28" s="214">
        <f t="shared" ref="G28:G34" si="8">F28/7.5345</f>
        <v>924136.04087862489</v>
      </c>
      <c r="H28" s="214">
        <v>1017339.65</v>
      </c>
      <c r="I28" s="214">
        <v>1017339.65</v>
      </c>
      <c r="J28" s="214">
        <v>1017339.65</v>
      </c>
    </row>
    <row r="29" spans="1:10" x14ac:dyDescent="0.25">
      <c r="A29" s="14"/>
      <c r="B29" s="14"/>
      <c r="C29" s="15"/>
      <c r="D29" s="15"/>
      <c r="E29" s="213" t="e">
        <f>#REF!/7.5345</f>
        <v>#REF!</v>
      </c>
      <c r="F29" s="213"/>
      <c r="G29" s="214">
        <f t="shared" si="8"/>
        <v>0</v>
      </c>
      <c r="H29" s="214"/>
      <c r="I29" s="214"/>
      <c r="J29" s="214"/>
    </row>
    <row r="30" spans="1:10" x14ac:dyDescent="0.25">
      <c r="A30" s="14"/>
      <c r="B30" s="14">
        <v>32</v>
      </c>
      <c r="C30" s="15"/>
      <c r="D30" s="14" t="s">
        <v>43</v>
      </c>
      <c r="E30" s="213" t="e">
        <f>#REF!/7.5345</f>
        <v>#REF!</v>
      </c>
      <c r="F30" s="213"/>
      <c r="G30" s="214">
        <f t="shared" si="8"/>
        <v>0</v>
      </c>
      <c r="H30" s="214"/>
      <c r="I30" s="214"/>
      <c r="J30" s="214"/>
    </row>
    <row r="31" spans="1:10" x14ac:dyDescent="0.25">
      <c r="A31" s="14"/>
      <c r="B31" s="14"/>
      <c r="C31" s="15">
        <v>11</v>
      </c>
      <c r="D31" s="15" t="s">
        <v>20</v>
      </c>
      <c r="E31" s="213">
        <v>54738.63</v>
      </c>
      <c r="F31" s="213">
        <v>378648.55</v>
      </c>
      <c r="G31" s="214">
        <f t="shared" si="8"/>
        <v>50255.298958125946</v>
      </c>
      <c r="H31" s="214">
        <v>49713.14</v>
      </c>
      <c r="I31" s="214">
        <v>49713.14</v>
      </c>
      <c r="J31" s="214">
        <v>49713.14</v>
      </c>
    </row>
    <row r="32" spans="1:10" x14ac:dyDescent="0.25">
      <c r="A32" s="14"/>
      <c r="B32" s="14"/>
      <c r="C32" s="15">
        <v>31</v>
      </c>
      <c r="D32" s="20" t="s">
        <v>47</v>
      </c>
      <c r="E32" s="213" t="e">
        <f>#REF!/7.5345</f>
        <v>#REF!</v>
      </c>
      <c r="F32" s="213">
        <v>50183</v>
      </c>
      <c r="G32" s="214">
        <f t="shared" si="8"/>
        <v>6660.4286946711791</v>
      </c>
      <c r="H32" s="214">
        <v>6439.69</v>
      </c>
      <c r="I32" s="214">
        <v>6439.69</v>
      </c>
      <c r="J32" s="214">
        <v>6439.69</v>
      </c>
    </row>
    <row r="33" spans="1:10" ht="25.5" x14ac:dyDescent="0.25">
      <c r="A33" s="14"/>
      <c r="B33" s="14"/>
      <c r="C33" s="15">
        <v>43</v>
      </c>
      <c r="D33" s="20" t="s">
        <v>60</v>
      </c>
      <c r="E33" s="213" t="e">
        <f>#REF!/7.5345</f>
        <v>#REF!</v>
      </c>
      <c r="F33" s="213">
        <v>237680</v>
      </c>
      <c r="G33" s="214">
        <f t="shared" si="8"/>
        <v>31545.557103988318</v>
      </c>
      <c r="H33" s="214">
        <v>40157.94</v>
      </c>
      <c r="I33" s="214">
        <v>40157.94</v>
      </c>
      <c r="J33" s="214">
        <v>40157.94</v>
      </c>
    </row>
    <row r="34" spans="1:10" x14ac:dyDescent="0.25">
      <c r="A34" s="14"/>
      <c r="B34" s="14"/>
      <c r="C34" s="15">
        <v>52</v>
      </c>
      <c r="D34" s="15" t="s">
        <v>59</v>
      </c>
      <c r="E34" s="213">
        <v>142153.12</v>
      </c>
      <c r="F34" s="213">
        <v>651028</v>
      </c>
      <c r="G34" s="214">
        <f t="shared" si="8"/>
        <v>86406.264516557159</v>
      </c>
      <c r="H34" s="214">
        <v>178871.3</v>
      </c>
      <c r="I34" s="214">
        <v>178871.3</v>
      </c>
      <c r="J34" s="214">
        <v>178871.3</v>
      </c>
    </row>
    <row r="35" spans="1:10" x14ac:dyDescent="0.25">
      <c r="A35" s="14"/>
      <c r="B35" s="33" t="s">
        <v>57</v>
      </c>
      <c r="C35" s="15">
        <v>61</v>
      </c>
      <c r="D35" s="20" t="s">
        <v>215</v>
      </c>
      <c r="E35" s="213"/>
      <c r="F35" s="213"/>
      <c r="G35" s="214"/>
      <c r="H35" s="214"/>
      <c r="I35" s="214"/>
      <c r="J35" s="214"/>
    </row>
    <row r="36" spans="1:10" ht="25.5" x14ac:dyDescent="0.25">
      <c r="A36" s="16">
        <v>4</v>
      </c>
      <c r="B36" s="17"/>
      <c r="C36" s="17"/>
      <c r="D36" s="31" t="s">
        <v>26</v>
      </c>
      <c r="E36" s="213"/>
      <c r="F36" s="213"/>
      <c r="G36" s="214"/>
      <c r="H36" s="214"/>
      <c r="I36" s="214"/>
      <c r="J36" s="214"/>
    </row>
    <row r="37" spans="1:10" ht="38.25" x14ac:dyDescent="0.25">
      <c r="A37" s="18"/>
      <c r="B37" s="18">
        <v>41</v>
      </c>
      <c r="C37" s="18"/>
      <c r="D37" s="32" t="s">
        <v>27</v>
      </c>
      <c r="E37" s="213"/>
      <c r="F37" s="213"/>
      <c r="G37" s="214"/>
      <c r="H37" s="214"/>
      <c r="I37" s="214"/>
      <c r="J37" s="215"/>
    </row>
    <row r="38" spans="1:10" x14ac:dyDescent="0.25">
      <c r="A38" s="18"/>
      <c r="B38" s="18"/>
      <c r="C38" s="15">
        <v>11</v>
      </c>
      <c r="D38" s="15" t="s">
        <v>20</v>
      </c>
      <c r="E38" s="213">
        <v>7721.59</v>
      </c>
      <c r="F38" s="213"/>
      <c r="G38" s="214"/>
      <c r="H38" s="214"/>
      <c r="I38" s="214"/>
      <c r="J38" s="215"/>
    </row>
    <row r="39" spans="1:10" x14ac:dyDescent="0.25">
      <c r="A39" s="44"/>
      <c r="B39" s="44"/>
      <c r="C39" s="15">
        <v>31</v>
      </c>
      <c r="D39" s="20" t="s">
        <v>47</v>
      </c>
      <c r="E39" s="273">
        <v>1456.37</v>
      </c>
      <c r="F39" s="273"/>
      <c r="G39" s="273"/>
      <c r="H39" s="273"/>
      <c r="I39" s="273"/>
      <c r="J39" s="273"/>
    </row>
    <row r="40" spans="1:10" ht="25.5" x14ac:dyDescent="0.25">
      <c r="A40" s="44"/>
      <c r="B40" s="44"/>
      <c r="C40" s="15">
        <v>43</v>
      </c>
      <c r="D40" s="20" t="s">
        <v>60</v>
      </c>
      <c r="E40" s="273"/>
      <c r="F40" s="273"/>
      <c r="G40" s="273"/>
      <c r="H40" s="273"/>
      <c r="I40" s="273"/>
      <c r="J40" s="273"/>
    </row>
    <row r="41" spans="1:10" x14ac:dyDescent="0.25">
      <c r="A41" s="44"/>
      <c r="B41" s="44"/>
      <c r="C41" s="15">
        <v>52</v>
      </c>
      <c r="D41" s="15" t="s">
        <v>59</v>
      </c>
      <c r="E41" s="273">
        <v>18878.82</v>
      </c>
      <c r="F41" s="273"/>
      <c r="G41" s="273"/>
      <c r="H41" s="273"/>
      <c r="I41" s="273"/>
      <c r="J41" s="273"/>
    </row>
  </sheetData>
  <mergeCells count="5">
    <mergeCell ref="A7:J7"/>
    <mergeCell ref="A22:J22"/>
    <mergeCell ref="A1:J1"/>
    <mergeCell ref="A3:J3"/>
    <mergeCell ref="A5:J5"/>
  </mergeCells>
  <pageMargins left="0.70866141732283472" right="0.70866141732283472" top="0.19685039370078741" bottom="0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0"/>
  <sheetViews>
    <sheetView topLeftCell="A7" workbookViewId="0">
      <selection activeCell="C29" sqref="C29"/>
    </sheetView>
  </sheetViews>
  <sheetFormatPr defaultRowHeight="15" x14ac:dyDescent="0.25"/>
  <cols>
    <col min="1" max="1" width="37.7109375" customWidth="1"/>
    <col min="2" max="2" width="16.28515625" customWidth="1"/>
    <col min="3" max="3" width="17.5703125" customWidth="1"/>
    <col min="4" max="4" width="14.5703125" customWidth="1"/>
    <col min="5" max="5" width="17.7109375" customWidth="1"/>
    <col min="6" max="6" width="15.85546875" customWidth="1"/>
  </cols>
  <sheetData>
    <row r="1" spans="1:6" ht="42" customHeight="1" x14ac:dyDescent="0.25">
      <c r="A1" s="289" t="s">
        <v>219</v>
      </c>
      <c r="B1" s="289"/>
      <c r="C1" s="289"/>
      <c r="D1" s="289"/>
      <c r="E1" s="289"/>
      <c r="F1" s="289"/>
    </row>
    <row r="2" spans="1:6" ht="18" customHeight="1" x14ac:dyDescent="0.25">
      <c r="A2" s="5"/>
      <c r="B2" s="5"/>
      <c r="C2" s="30"/>
      <c r="D2" s="5"/>
      <c r="E2" s="5"/>
      <c r="F2" s="5"/>
    </row>
    <row r="3" spans="1:6" ht="15.75" x14ac:dyDescent="0.25">
      <c r="A3" s="289" t="s">
        <v>40</v>
      </c>
      <c r="B3" s="289"/>
      <c r="C3" s="289"/>
      <c r="D3" s="289"/>
      <c r="E3" s="291"/>
      <c r="F3" s="291"/>
    </row>
    <row r="4" spans="1:6" ht="18" x14ac:dyDescent="0.25">
      <c r="A4" s="5"/>
      <c r="B4" s="5"/>
      <c r="C4" s="30"/>
      <c r="D4" s="5"/>
      <c r="E4" s="6"/>
      <c r="F4" s="6"/>
    </row>
    <row r="5" spans="1:6" ht="18" customHeight="1" x14ac:dyDescent="0.25">
      <c r="A5" s="289" t="s">
        <v>15</v>
      </c>
      <c r="B5" s="290"/>
      <c r="C5" s="290"/>
      <c r="D5" s="290"/>
      <c r="E5" s="290"/>
      <c r="F5" s="290"/>
    </row>
    <row r="6" spans="1:6" ht="18" x14ac:dyDescent="0.25">
      <c r="A6" s="5"/>
      <c r="B6" s="5"/>
      <c r="C6" s="30"/>
      <c r="D6" s="5"/>
      <c r="E6" s="6"/>
      <c r="F6" s="6"/>
    </row>
    <row r="7" spans="1:6" ht="15.75" x14ac:dyDescent="0.25">
      <c r="A7" s="289" t="s">
        <v>28</v>
      </c>
      <c r="B7" s="310"/>
      <c r="C7" s="310"/>
      <c r="D7" s="310"/>
      <c r="E7" s="310"/>
      <c r="F7" s="310"/>
    </row>
    <row r="8" spans="1:6" ht="18" x14ac:dyDescent="0.25">
      <c r="A8" s="5"/>
      <c r="B8" s="5"/>
      <c r="C8" s="30"/>
      <c r="D8" s="5"/>
      <c r="E8" s="6"/>
      <c r="F8" s="6"/>
    </row>
    <row r="9" spans="1:6" ht="25.5" x14ac:dyDescent="0.25">
      <c r="A9" s="26" t="s">
        <v>29</v>
      </c>
      <c r="B9" s="25" t="s">
        <v>220</v>
      </c>
      <c r="C9" s="26" t="s">
        <v>221</v>
      </c>
      <c r="D9" s="26" t="s">
        <v>222</v>
      </c>
      <c r="E9" s="26" t="s">
        <v>54</v>
      </c>
      <c r="F9" s="26" t="s">
        <v>223</v>
      </c>
    </row>
    <row r="10" spans="1:6" ht="15.75" customHeight="1" x14ac:dyDescent="0.25">
      <c r="A10" s="13" t="s">
        <v>30</v>
      </c>
      <c r="B10" s="213"/>
      <c r="C10" s="213"/>
      <c r="D10" s="214"/>
      <c r="E10" s="214"/>
      <c r="F10" s="214"/>
    </row>
    <row r="11" spans="1:6" ht="15.75" customHeight="1" x14ac:dyDescent="0.25">
      <c r="A11" s="13" t="s">
        <v>31</v>
      </c>
      <c r="B11" s="213"/>
      <c r="C11" s="213"/>
      <c r="D11" s="214"/>
      <c r="E11" s="214"/>
      <c r="F11" s="214"/>
    </row>
    <row r="12" spans="1:6" ht="25.5" x14ac:dyDescent="0.25">
      <c r="A12" s="20" t="s">
        <v>32</v>
      </c>
      <c r="B12" s="213"/>
      <c r="C12" s="213"/>
      <c r="D12" s="214"/>
      <c r="E12" s="214"/>
      <c r="F12" s="214"/>
    </row>
    <row r="13" spans="1:6" x14ac:dyDescent="0.25">
      <c r="A13" s="19" t="s">
        <v>33</v>
      </c>
      <c r="B13" s="213"/>
      <c r="C13" s="213"/>
      <c r="D13" s="214"/>
      <c r="E13" s="214"/>
      <c r="F13" s="214"/>
    </row>
    <row r="14" spans="1:6" x14ac:dyDescent="0.25">
      <c r="A14" s="13" t="s">
        <v>34</v>
      </c>
      <c r="B14" s="213"/>
      <c r="C14" s="213"/>
      <c r="D14" s="214"/>
      <c r="E14" s="214"/>
      <c r="F14" s="215"/>
    </row>
    <row r="15" spans="1:6" ht="25.5" x14ac:dyDescent="0.25">
      <c r="A15" s="21" t="s">
        <v>35</v>
      </c>
      <c r="B15" s="213"/>
      <c r="C15" s="213"/>
      <c r="D15" s="214"/>
      <c r="E15" s="214"/>
      <c r="F15" s="215"/>
    </row>
    <row r="16" spans="1:6" x14ac:dyDescent="0.25">
      <c r="A16" s="45" t="s">
        <v>65</v>
      </c>
      <c r="B16" s="273">
        <f>B17+B19</f>
        <v>9564890</v>
      </c>
      <c r="C16" s="273">
        <f>C17+C19</f>
        <v>1269479.07</v>
      </c>
      <c r="D16" s="273">
        <f>D17+D19</f>
        <v>1333887.82</v>
      </c>
      <c r="E16" s="273">
        <f>E17+E19</f>
        <v>1333887.82</v>
      </c>
      <c r="F16" s="273">
        <f>F17+F19</f>
        <v>1333887.82</v>
      </c>
    </row>
    <row r="17" spans="1:6" x14ac:dyDescent="0.25">
      <c r="A17" s="44" t="s">
        <v>66</v>
      </c>
      <c r="B17" s="273">
        <f>B18</f>
        <v>9321474</v>
      </c>
      <c r="C17" s="273">
        <f>C18</f>
        <v>1237172.21</v>
      </c>
      <c r="D17" s="273">
        <f>D18</f>
        <v>1306338.55</v>
      </c>
      <c r="E17" s="273">
        <f>E18</f>
        <v>1306338.55</v>
      </c>
      <c r="F17" s="273">
        <f>F18</f>
        <v>1306338.55</v>
      </c>
    </row>
    <row r="18" spans="1:6" x14ac:dyDescent="0.25">
      <c r="A18" s="44" t="s">
        <v>67</v>
      </c>
      <c r="B18" s="273">
        <v>9321474</v>
      </c>
      <c r="C18" s="273">
        <v>1237172.21</v>
      </c>
      <c r="D18" s="273">
        <v>1306338.55</v>
      </c>
      <c r="E18" s="273">
        <v>1306338.55</v>
      </c>
      <c r="F18" s="273">
        <v>1306338.55</v>
      </c>
    </row>
    <row r="19" spans="1:6" x14ac:dyDescent="0.25">
      <c r="A19" s="44" t="s">
        <v>68</v>
      </c>
      <c r="B19" s="273">
        <v>243416</v>
      </c>
      <c r="C19" s="273">
        <v>32306.86</v>
      </c>
      <c r="D19" s="273">
        <v>27549.27</v>
      </c>
      <c r="E19" s="273">
        <v>27549.27</v>
      </c>
      <c r="F19" s="273">
        <v>27549.27</v>
      </c>
    </row>
    <row r="20" spans="1:6" x14ac:dyDescent="0.25">
      <c r="A20" s="44"/>
      <c r="B20" s="273"/>
      <c r="C20" s="273"/>
      <c r="D20" s="273"/>
      <c r="E20" s="273"/>
      <c r="F20" s="273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6"/>
  <sheetViews>
    <sheetView workbookViewId="0">
      <selection sqref="A1:I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289" t="s">
        <v>219</v>
      </c>
      <c r="B1" s="289"/>
      <c r="C1" s="289"/>
      <c r="D1" s="289"/>
      <c r="E1" s="289"/>
      <c r="F1" s="289"/>
      <c r="G1" s="289"/>
      <c r="H1" s="289"/>
      <c r="I1" s="289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289" t="s">
        <v>40</v>
      </c>
      <c r="B3" s="289"/>
      <c r="C3" s="289"/>
      <c r="D3" s="289"/>
      <c r="E3" s="289"/>
      <c r="F3" s="289"/>
      <c r="G3" s="289"/>
      <c r="H3" s="291"/>
      <c r="I3" s="291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289" t="s">
        <v>36</v>
      </c>
      <c r="B5" s="290"/>
      <c r="C5" s="290"/>
      <c r="D5" s="290"/>
      <c r="E5" s="290"/>
      <c r="F5" s="290"/>
      <c r="G5" s="290"/>
      <c r="H5" s="290"/>
      <c r="I5" s="290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6" t="s">
        <v>16</v>
      </c>
      <c r="B7" s="25" t="s">
        <v>17</v>
      </c>
      <c r="C7" s="25" t="s">
        <v>18</v>
      </c>
      <c r="D7" s="25" t="s">
        <v>64</v>
      </c>
      <c r="E7" s="25" t="s">
        <v>220</v>
      </c>
      <c r="F7" s="26" t="s">
        <v>221</v>
      </c>
      <c r="G7" s="26" t="s">
        <v>222</v>
      </c>
      <c r="H7" s="26" t="s">
        <v>54</v>
      </c>
      <c r="I7" s="26" t="s">
        <v>223</v>
      </c>
    </row>
    <row r="8" spans="1:9" ht="25.5" x14ac:dyDescent="0.25">
      <c r="A8" s="13">
        <v>8</v>
      </c>
      <c r="B8" s="13"/>
      <c r="C8" s="13"/>
      <c r="D8" s="13" t="s">
        <v>37</v>
      </c>
      <c r="E8" s="10"/>
      <c r="F8" s="11"/>
      <c r="G8" s="11"/>
      <c r="H8" s="11"/>
      <c r="I8" s="11"/>
    </row>
    <row r="9" spans="1:9" x14ac:dyDescent="0.25">
      <c r="A9" s="13"/>
      <c r="B9" s="18">
        <v>84</v>
      </c>
      <c r="C9" s="18"/>
      <c r="D9" s="18" t="s">
        <v>44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20" t="s">
        <v>45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7"/>
      <c r="C11" s="17"/>
      <c r="D11" s="31" t="s">
        <v>38</v>
      </c>
      <c r="E11" s="10"/>
      <c r="F11" s="11"/>
      <c r="G11" s="11"/>
      <c r="H11" s="11"/>
      <c r="I11" s="11"/>
    </row>
    <row r="12" spans="1:9" ht="25.5" x14ac:dyDescent="0.25">
      <c r="A12" s="18"/>
      <c r="B12" s="18">
        <v>54</v>
      </c>
      <c r="C12" s="18"/>
      <c r="D12" s="32" t="s">
        <v>46</v>
      </c>
      <c r="E12" s="10"/>
      <c r="F12" s="11"/>
      <c r="G12" s="11"/>
      <c r="H12" s="11"/>
      <c r="I12" s="12"/>
    </row>
    <row r="13" spans="1:9" x14ac:dyDescent="0.25">
      <c r="A13" s="18"/>
      <c r="B13" s="18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25">
      <c r="A14" s="18"/>
      <c r="B14" s="18"/>
      <c r="C14" s="15">
        <v>31</v>
      </c>
      <c r="D14" s="15" t="s">
        <v>47</v>
      </c>
      <c r="E14" s="10"/>
      <c r="F14" s="11"/>
      <c r="G14" s="11"/>
      <c r="H14" s="11"/>
      <c r="I14" s="12"/>
    </row>
    <row r="15" spans="1:9" x14ac:dyDescent="0.25">
      <c r="A15" s="44"/>
      <c r="B15" s="44"/>
      <c r="C15" s="50">
        <v>52</v>
      </c>
      <c r="D15" s="44" t="s">
        <v>69</v>
      </c>
      <c r="E15" s="44"/>
      <c r="F15" s="44"/>
      <c r="G15" s="44"/>
      <c r="H15" s="44"/>
      <c r="I15" s="44"/>
    </row>
    <row r="16" spans="1:9" x14ac:dyDescent="0.25">
      <c r="A16" s="44"/>
      <c r="B16" s="44"/>
      <c r="C16" s="44"/>
      <c r="D16" s="44"/>
      <c r="E16" s="44"/>
      <c r="F16" s="44"/>
      <c r="G16" s="44"/>
      <c r="H16" s="44"/>
      <c r="I16" s="44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486"/>
  <sheetViews>
    <sheetView zoomScale="120" zoomScaleNormal="120" workbookViewId="0">
      <selection activeCell="L83" sqref="L83"/>
    </sheetView>
  </sheetViews>
  <sheetFormatPr defaultRowHeight="15" x14ac:dyDescent="0.25"/>
  <cols>
    <col min="1" max="1" width="7.42578125" bestFit="1" customWidth="1"/>
    <col min="2" max="2" width="7.5703125" customWidth="1"/>
    <col min="3" max="3" width="10.28515625" customWidth="1"/>
    <col min="4" max="4" width="41.85546875" customWidth="1"/>
    <col min="5" max="5" width="21" customWidth="1"/>
    <col min="6" max="6" width="17.42578125" customWidth="1"/>
    <col min="7" max="7" width="19.85546875" customWidth="1"/>
    <col min="8" max="8" width="21.5703125" customWidth="1"/>
    <col min="9" max="9" width="20" customWidth="1"/>
  </cols>
  <sheetData>
    <row r="1" spans="1:18" ht="42" customHeight="1" x14ac:dyDescent="0.25">
      <c r="A1" s="289" t="s">
        <v>219</v>
      </c>
      <c r="B1" s="289"/>
      <c r="C1" s="289"/>
      <c r="D1" s="289"/>
      <c r="E1" s="289"/>
      <c r="F1" s="289"/>
      <c r="G1" s="289"/>
      <c r="H1" s="289"/>
      <c r="I1" s="289"/>
    </row>
    <row r="2" spans="1:18" ht="18" x14ac:dyDescent="0.25">
      <c r="A2" s="5"/>
      <c r="B2" s="5"/>
      <c r="C2" s="5"/>
      <c r="D2" s="5"/>
      <c r="E2" s="5"/>
      <c r="F2" s="5"/>
      <c r="G2" s="5"/>
      <c r="H2" s="6"/>
      <c r="I2" s="6"/>
    </row>
    <row r="3" spans="1:18" ht="18" customHeight="1" x14ac:dyDescent="0.25">
      <c r="A3" s="289" t="s">
        <v>39</v>
      </c>
      <c r="B3" s="290"/>
      <c r="C3" s="290"/>
      <c r="D3" s="290"/>
      <c r="E3" s="290"/>
      <c r="F3" s="290"/>
      <c r="G3" s="290"/>
      <c r="H3" s="290"/>
      <c r="I3" s="290"/>
    </row>
    <row r="4" spans="1:18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8" ht="25.5" x14ac:dyDescent="0.25">
      <c r="A5" s="323" t="s">
        <v>41</v>
      </c>
      <c r="B5" s="324"/>
      <c r="C5" s="325"/>
      <c r="D5" s="25" t="s">
        <v>42</v>
      </c>
      <c r="E5" s="25" t="s">
        <v>220</v>
      </c>
      <c r="F5" s="26" t="s">
        <v>221</v>
      </c>
      <c r="G5" s="26" t="s">
        <v>222</v>
      </c>
      <c r="H5" s="26" t="s">
        <v>54</v>
      </c>
      <c r="I5" s="26" t="s">
        <v>223</v>
      </c>
      <c r="J5" s="196"/>
      <c r="K5" s="196"/>
      <c r="L5" s="196"/>
      <c r="M5" s="196"/>
      <c r="N5" s="196"/>
      <c r="O5" s="196"/>
      <c r="P5" s="196"/>
      <c r="Q5" s="196"/>
      <c r="R5" s="196"/>
    </row>
    <row r="6" spans="1:18" s="103" customFormat="1" ht="25.5" x14ac:dyDescent="0.25">
      <c r="A6" s="329" t="s">
        <v>70</v>
      </c>
      <c r="B6" s="330"/>
      <c r="C6" s="331"/>
      <c r="D6" s="102" t="s">
        <v>100</v>
      </c>
      <c r="E6" s="209">
        <f>E7</f>
        <v>57858.560000000005</v>
      </c>
      <c r="F6" s="209">
        <f>F7</f>
        <v>45425.549999999996</v>
      </c>
      <c r="G6" s="209">
        <f>G7</f>
        <v>52349.000000000007</v>
      </c>
      <c r="H6" s="209">
        <f t="shared" ref="H6:I6" si="0">H7</f>
        <v>52349.000000000007</v>
      </c>
      <c r="I6" s="209">
        <f t="shared" si="0"/>
        <v>52349.000000000007</v>
      </c>
      <c r="J6" s="196"/>
      <c r="K6" s="196"/>
      <c r="L6" s="196"/>
      <c r="M6" s="196"/>
      <c r="N6" s="196"/>
      <c r="O6" s="196"/>
      <c r="P6" s="196"/>
      <c r="Q6" s="196"/>
      <c r="R6" s="196"/>
    </row>
    <row r="7" spans="1:18" s="96" customFormat="1" x14ac:dyDescent="0.25">
      <c r="A7" s="320" t="s">
        <v>71</v>
      </c>
      <c r="B7" s="321"/>
      <c r="C7" s="322"/>
      <c r="D7" s="95" t="s">
        <v>22</v>
      </c>
      <c r="E7" s="211">
        <f>E9+E45+E55</f>
        <v>57858.560000000005</v>
      </c>
      <c r="F7" s="211">
        <f>F9+F45</f>
        <v>45425.549999999996</v>
      </c>
      <c r="G7" s="211">
        <f>G9+G45</f>
        <v>52349.000000000007</v>
      </c>
      <c r="H7" s="211">
        <f t="shared" ref="H7:I7" si="1">H9+H45</f>
        <v>52349.000000000007</v>
      </c>
      <c r="I7" s="211">
        <f t="shared" si="1"/>
        <v>52349.000000000007</v>
      </c>
      <c r="J7" s="196"/>
      <c r="K7" s="196"/>
      <c r="L7" s="196"/>
      <c r="M7" s="196"/>
      <c r="N7" s="196"/>
      <c r="O7" s="196"/>
      <c r="P7" s="196"/>
      <c r="Q7" s="196"/>
      <c r="R7" s="196"/>
    </row>
    <row r="8" spans="1:18" x14ac:dyDescent="0.25">
      <c r="A8" s="311" t="s">
        <v>72</v>
      </c>
      <c r="B8" s="312"/>
      <c r="C8" s="313"/>
      <c r="D8" s="43" t="s">
        <v>217</v>
      </c>
      <c r="E8" s="213"/>
      <c r="F8" s="213"/>
      <c r="G8" s="213"/>
      <c r="H8" s="214"/>
      <c r="I8" s="215"/>
      <c r="J8" s="196"/>
      <c r="K8" s="196"/>
      <c r="L8" s="196"/>
      <c r="M8" s="196"/>
      <c r="N8" s="196"/>
      <c r="O8" s="196"/>
      <c r="P8" s="196"/>
      <c r="Q8" s="196"/>
      <c r="R8" s="196"/>
    </row>
    <row r="9" spans="1:18" s="79" customFormat="1" x14ac:dyDescent="0.25">
      <c r="A9" s="326">
        <v>3</v>
      </c>
      <c r="B9" s="327"/>
      <c r="C9" s="328"/>
      <c r="D9" s="78" t="s">
        <v>24</v>
      </c>
      <c r="E9" s="216">
        <f>E10+E40</f>
        <v>47000.590000000004</v>
      </c>
      <c r="F9" s="216">
        <f>F10+F40</f>
        <v>37516.769999999997</v>
      </c>
      <c r="G9" s="216">
        <f>G10+G40</f>
        <v>44487.000000000007</v>
      </c>
      <c r="H9" s="216">
        <f t="shared" ref="H9:I9" si="2">H10+H40</f>
        <v>44487.000000000007</v>
      </c>
      <c r="I9" s="216">
        <f t="shared" si="2"/>
        <v>44487.000000000007</v>
      </c>
      <c r="J9" s="196"/>
      <c r="K9" s="196"/>
      <c r="L9" s="196"/>
      <c r="M9" s="196"/>
      <c r="N9" s="196"/>
      <c r="O9" s="196"/>
      <c r="P9" s="196"/>
      <c r="Q9" s="196"/>
      <c r="R9" s="196"/>
    </row>
    <row r="10" spans="1:18" s="81" customFormat="1" x14ac:dyDescent="0.25">
      <c r="A10" s="237">
        <v>32</v>
      </c>
      <c r="B10" s="238"/>
      <c r="C10" s="239"/>
      <c r="D10" s="80" t="s">
        <v>43</v>
      </c>
      <c r="E10" s="219">
        <f>E11+E15+E20+E29</f>
        <v>46044.990000000005</v>
      </c>
      <c r="F10" s="219">
        <f>F11+F15+F20+F29</f>
        <v>36786.789999999994</v>
      </c>
      <c r="G10" s="219">
        <f>G11+G15+G20+G29</f>
        <v>43492.000000000007</v>
      </c>
      <c r="H10" s="219">
        <f t="shared" ref="H10:I10" si="3">H11+H15+H20+H29</f>
        <v>43492.000000000007</v>
      </c>
      <c r="I10" s="219">
        <f t="shared" si="3"/>
        <v>43492.000000000007</v>
      </c>
      <c r="J10" s="196"/>
      <c r="K10" s="196"/>
      <c r="L10" s="196"/>
      <c r="M10" s="196"/>
      <c r="N10" s="196"/>
      <c r="O10" s="196"/>
      <c r="P10" s="196"/>
      <c r="Q10" s="196"/>
      <c r="R10" s="196"/>
    </row>
    <row r="11" spans="1:18" s="192" customFormat="1" x14ac:dyDescent="0.25">
      <c r="A11" s="188"/>
      <c r="B11" s="189">
        <v>321</v>
      </c>
      <c r="C11" s="190"/>
      <c r="D11" s="191" t="s">
        <v>73</v>
      </c>
      <c r="E11" s="220">
        <f>E12+E13+E14</f>
        <v>3626.65</v>
      </c>
      <c r="F11" s="220">
        <f>F12+F13+F14</f>
        <v>3649.88</v>
      </c>
      <c r="G11" s="220">
        <f>G12+G13+G14</f>
        <v>9071.19</v>
      </c>
      <c r="H11" s="220">
        <f t="shared" ref="H11:I11" si="4">H12+H13+H14</f>
        <v>9071.19</v>
      </c>
      <c r="I11" s="220">
        <f t="shared" si="4"/>
        <v>9071.19</v>
      </c>
      <c r="J11" s="285"/>
      <c r="K11" s="285"/>
      <c r="L11" s="285"/>
      <c r="M11" s="285"/>
      <c r="N11" s="285"/>
      <c r="O11" s="285"/>
      <c r="P11" s="285"/>
      <c r="Q11" s="285"/>
      <c r="R11" s="285"/>
    </row>
    <row r="12" spans="1:18" x14ac:dyDescent="0.25">
      <c r="A12" s="47"/>
      <c r="B12" s="48">
        <v>3211</v>
      </c>
      <c r="C12" s="49"/>
      <c r="D12" s="51" t="s">
        <v>74</v>
      </c>
      <c r="E12" s="213">
        <v>1990.84</v>
      </c>
      <c r="F12" s="213">
        <v>1990.84</v>
      </c>
      <c r="G12" s="213">
        <v>7412.15</v>
      </c>
      <c r="H12" s="213">
        <v>7412.15</v>
      </c>
      <c r="I12" s="213">
        <v>7412.15</v>
      </c>
      <c r="J12" s="196"/>
      <c r="K12" s="196"/>
      <c r="L12" s="196"/>
      <c r="M12" s="196"/>
      <c r="N12" s="196"/>
      <c r="O12" s="196"/>
      <c r="P12" s="196"/>
      <c r="Q12" s="196"/>
      <c r="R12" s="196"/>
    </row>
    <row r="13" spans="1:18" x14ac:dyDescent="0.25">
      <c r="A13" s="47"/>
      <c r="B13" s="48">
        <v>3213</v>
      </c>
      <c r="C13" s="49"/>
      <c r="D13" s="51" t="s">
        <v>75</v>
      </c>
      <c r="E13" s="213">
        <v>308.58</v>
      </c>
      <c r="F13" s="213">
        <v>331.81</v>
      </c>
      <c r="G13" s="213">
        <v>331.81</v>
      </c>
      <c r="H13" s="213">
        <v>331.81</v>
      </c>
      <c r="I13" s="213">
        <v>331.81</v>
      </c>
      <c r="J13" s="196"/>
      <c r="K13" s="196"/>
      <c r="L13" s="196"/>
      <c r="M13" s="196"/>
      <c r="N13" s="196"/>
      <c r="O13" s="196"/>
      <c r="P13" s="196"/>
      <c r="Q13" s="196"/>
      <c r="R13" s="196"/>
    </row>
    <row r="14" spans="1:18" ht="14.25" customHeight="1" x14ac:dyDescent="0.25">
      <c r="A14" s="47"/>
      <c r="B14" s="48">
        <v>3214</v>
      </c>
      <c r="C14" s="49"/>
      <c r="D14" s="51" t="s">
        <v>76</v>
      </c>
      <c r="E14" s="213">
        <v>1327.23</v>
      </c>
      <c r="F14" s="213">
        <v>1327.23</v>
      </c>
      <c r="G14" s="213">
        <v>1327.23</v>
      </c>
      <c r="H14" s="213">
        <v>1327.23</v>
      </c>
      <c r="I14" s="213">
        <v>1327.23</v>
      </c>
      <c r="J14" s="196"/>
      <c r="K14" s="196"/>
      <c r="L14" s="196"/>
      <c r="M14" s="196"/>
      <c r="N14" s="196"/>
      <c r="O14" s="196"/>
      <c r="P14" s="196"/>
      <c r="Q14" s="196"/>
      <c r="R14" s="196"/>
    </row>
    <row r="15" spans="1:18" s="149" customFormat="1" x14ac:dyDescent="0.25">
      <c r="A15" s="162"/>
      <c r="B15" s="163">
        <v>322</v>
      </c>
      <c r="C15" s="175"/>
      <c r="D15" s="148" t="s">
        <v>77</v>
      </c>
      <c r="E15" s="221">
        <f>E16+E17+E18+E19</f>
        <v>27302.260000000002</v>
      </c>
      <c r="F15" s="221">
        <f>F16+F17+F18+F19</f>
        <v>21723</v>
      </c>
      <c r="G15" s="221">
        <f>G16+G17+G18+G19</f>
        <v>20762.29</v>
      </c>
      <c r="H15" s="221">
        <f t="shared" ref="H15:I15" si="5">H16+H17+H18+H19</f>
        <v>20762.29</v>
      </c>
      <c r="I15" s="221">
        <f t="shared" si="5"/>
        <v>20762.29</v>
      </c>
      <c r="J15" s="196"/>
      <c r="K15" s="196"/>
      <c r="L15" s="196"/>
      <c r="M15" s="196"/>
      <c r="N15" s="196"/>
      <c r="O15" s="196"/>
      <c r="P15" s="196"/>
      <c r="Q15" s="196"/>
      <c r="R15" s="196"/>
    </row>
    <row r="16" spans="1:18" x14ac:dyDescent="0.25">
      <c r="A16" s="47"/>
      <c r="B16" s="48">
        <v>3221</v>
      </c>
      <c r="C16" s="49"/>
      <c r="D16" s="46" t="s">
        <v>78</v>
      </c>
      <c r="E16" s="213">
        <v>9778.49</v>
      </c>
      <c r="F16" s="213">
        <v>5464.45</v>
      </c>
      <c r="G16" s="213">
        <v>6494.61</v>
      </c>
      <c r="H16" s="213">
        <v>6494.61</v>
      </c>
      <c r="I16" s="213">
        <v>6494.61</v>
      </c>
      <c r="J16" s="196"/>
      <c r="K16" s="196"/>
      <c r="L16" s="196"/>
      <c r="M16" s="196"/>
      <c r="N16" s="196"/>
      <c r="O16" s="196"/>
      <c r="P16" s="196"/>
      <c r="Q16" s="196"/>
      <c r="R16" s="196"/>
    </row>
    <row r="17" spans="1:18" x14ac:dyDescent="0.25">
      <c r="A17" s="47"/>
      <c r="B17" s="48">
        <v>3223</v>
      </c>
      <c r="C17" s="49"/>
      <c r="D17" s="46" t="s">
        <v>79</v>
      </c>
      <c r="E17" s="213">
        <v>16860.16</v>
      </c>
      <c r="F17" s="213">
        <v>15926.74</v>
      </c>
      <c r="G17" s="213">
        <v>13935.87</v>
      </c>
      <c r="H17" s="213">
        <v>13935.87</v>
      </c>
      <c r="I17" s="213">
        <v>13935.87</v>
      </c>
      <c r="J17" s="196"/>
      <c r="K17" s="196"/>
      <c r="L17" s="196"/>
      <c r="M17" s="196"/>
      <c r="N17" s="196"/>
      <c r="O17" s="196"/>
      <c r="P17" s="196"/>
      <c r="Q17" s="196"/>
      <c r="R17" s="196"/>
    </row>
    <row r="18" spans="1:18" x14ac:dyDescent="0.25">
      <c r="A18" s="47"/>
      <c r="B18" s="48">
        <v>3225</v>
      </c>
      <c r="C18" s="49"/>
      <c r="D18" s="46" t="s">
        <v>80</v>
      </c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196"/>
      <c r="K18" s="196"/>
      <c r="L18" s="196"/>
      <c r="M18" s="196"/>
      <c r="N18" s="196"/>
      <c r="O18" s="196"/>
      <c r="P18" s="196"/>
      <c r="Q18" s="196"/>
      <c r="R18" s="196"/>
    </row>
    <row r="19" spans="1:18" ht="15.75" customHeight="1" x14ac:dyDescent="0.25">
      <c r="A19" s="47"/>
      <c r="B19" s="48">
        <v>3227</v>
      </c>
      <c r="C19" s="49"/>
      <c r="D19" s="46" t="s">
        <v>81</v>
      </c>
      <c r="E19" s="213">
        <v>663.61</v>
      </c>
      <c r="F19" s="213">
        <v>331.81</v>
      </c>
      <c r="G19" s="213">
        <v>331.81</v>
      </c>
      <c r="H19" s="213">
        <v>331.81</v>
      </c>
      <c r="I19" s="213">
        <v>331.81</v>
      </c>
      <c r="J19" s="196"/>
      <c r="K19" s="196"/>
      <c r="L19" s="196"/>
      <c r="M19" s="196"/>
      <c r="N19" s="196"/>
      <c r="O19" s="196"/>
      <c r="P19" s="196"/>
      <c r="Q19" s="196"/>
      <c r="R19" s="196"/>
    </row>
    <row r="20" spans="1:18" s="149" customFormat="1" x14ac:dyDescent="0.25">
      <c r="A20" s="162"/>
      <c r="B20" s="163">
        <v>323</v>
      </c>
      <c r="C20" s="175"/>
      <c r="D20" s="148" t="s">
        <v>82</v>
      </c>
      <c r="E20" s="221">
        <f>E21+E22+E23+E24+E25+E26+E27+E28</f>
        <v>12530.960000000001</v>
      </c>
      <c r="F20" s="221">
        <f>F21+F22+F23+F24+F25+F26+F27+F28</f>
        <v>8958.57</v>
      </c>
      <c r="G20" s="221">
        <f>G21+G22+G23+G24+G25+G26+G27+G28</f>
        <v>10937.7</v>
      </c>
      <c r="H20" s="221">
        <f t="shared" ref="H20:I20" si="6">H21+H22+H23+H24+H25+H26+H27+H28</f>
        <v>10937.7</v>
      </c>
      <c r="I20" s="221">
        <f t="shared" si="6"/>
        <v>10937.7</v>
      </c>
      <c r="J20" s="196"/>
      <c r="K20" s="196"/>
      <c r="L20" s="196"/>
      <c r="M20" s="196"/>
      <c r="N20" s="196"/>
      <c r="O20" s="196"/>
      <c r="P20" s="196"/>
      <c r="Q20" s="196"/>
      <c r="R20" s="196"/>
    </row>
    <row r="21" spans="1:18" x14ac:dyDescent="0.25">
      <c r="A21" s="47"/>
      <c r="B21" s="48">
        <v>3231</v>
      </c>
      <c r="C21" s="49"/>
      <c r="D21" s="51" t="s">
        <v>83</v>
      </c>
      <c r="E21" s="213">
        <v>1884.66</v>
      </c>
      <c r="F21" s="213">
        <v>2256.29</v>
      </c>
      <c r="G21" s="213">
        <v>2070.48</v>
      </c>
      <c r="H21" s="213">
        <v>2070.48</v>
      </c>
      <c r="I21" s="213">
        <v>2070.48</v>
      </c>
      <c r="J21" s="196"/>
      <c r="K21" s="196"/>
      <c r="L21" s="196"/>
      <c r="M21" s="196"/>
      <c r="N21" s="196"/>
      <c r="O21" s="196"/>
      <c r="P21" s="196"/>
      <c r="Q21" s="196"/>
      <c r="R21" s="196"/>
    </row>
    <row r="22" spans="1:18" x14ac:dyDescent="0.25">
      <c r="A22" s="47"/>
      <c r="B22" s="58">
        <v>3233</v>
      </c>
      <c r="C22" s="49"/>
      <c r="D22" s="51" t="s">
        <v>84</v>
      </c>
      <c r="E22" s="213">
        <v>0</v>
      </c>
      <c r="F22" s="213">
        <v>0</v>
      </c>
      <c r="G22" s="213">
        <v>0</v>
      </c>
      <c r="H22" s="213">
        <v>0</v>
      </c>
      <c r="I22" s="213">
        <v>0</v>
      </c>
      <c r="J22" s="196"/>
      <c r="K22" s="196"/>
      <c r="L22" s="196"/>
      <c r="M22" s="196"/>
      <c r="N22" s="196"/>
      <c r="O22" s="196"/>
      <c r="P22" s="196"/>
      <c r="Q22" s="196"/>
      <c r="R22" s="196"/>
    </row>
    <row r="23" spans="1:18" x14ac:dyDescent="0.25">
      <c r="A23" s="47"/>
      <c r="B23" s="58">
        <v>3234</v>
      </c>
      <c r="C23" s="49"/>
      <c r="D23" s="51" t="s">
        <v>85</v>
      </c>
      <c r="E23" s="213">
        <v>7034.31</v>
      </c>
      <c r="F23" s="213">
        <v>4313.49</v>
      </c>
      <c r="G23" s="213">
        <v>5512.58</v>
      </c>
      <c r="H23" s="213">
        <v>5512.58</v>
      </c>
      <c r="I23" s="213">
        <v>5512.58</v>
      </c>
      <c r="J23" s="196"/>
      <c r="K23" s="196"/>
      <c r="L23" s="196"/>
      <c r="M23" s="196"/>
      <c r="N23" s="196"/>
      <c r="O23" s="196"/>
      <c r="P23" s="196"/>
      <c r="Q23" s="196"/>
      <c r="R23" s="196"/>
    </row>
    <row r="24" spans="1:18" x14ac:dyDescent="0.25">
      <c r="A24" s="47"/>
      <c r="B24" s="58">
        <v>3235</v>
      </c>
      <c r="C24" s="49"/>
      <c r="D24" s="51" t="s">
        <v>86</v>
      </c>
      <c r="E24" s="213">
        <v>0</v>
      </c>
      <c r="F24" s="213">
        <v>0</v>
      </c>
      <c r="G24" s="213">
        <v>0</v>
      </c>
      <c r="H24" s="213">
        <v>0</v>
      </c>
      <c r="I24" s="213">
        <v>0</v>
      </c>
      <c r="J24" s="196"/>
      <c r="K24" s="196"/>
      <c r="L24" s="196"/>
      <c r="M24" s="196"/>
      <c r="N24" s="196"/>
      <c r="O24" s="196"/>
      <c r="P24" s="196"/>
      <c r="Q24" s="196"/>
      <c r="R24" s="196"/>
    </row>
    <row r="25" spans="1:18" x14ac:dyDescent="0.25">
      <c r="A25" s="47"/>
      <c r="B25" s="58">
        <v>3236</v>
      </c>
      <c r="C25" s="49"/>
      <c r="D25" s="51" t="s">
        <v>87</v>
      </c>
      <c r="E25" s="213">
        <v>2349.19</v>
      </c>
      <c r="F25" s="213">
        <v>1422.79</v>
      </c>
      <c r="G25" s="213">
        <v>2389.0500000000002</v>
      </c>
      <c r="H25" s="213">
        <v>2389.0500000000002</v>
      </c>
      <c r="I25" s="213">
        <v>2389.0500000000002</v>
      </c>
      <c r="J25" s="196"/>
      <c r="K25" s="196"/>
      <c r="L25" s="196"/>
      <c r="M25" s="196"/>
      <c r="N25" s="196"/>
      <c r="O25" s="196"/>
      <c r="P25" s="196"/>
      <c r="Q25" s="196"/>
      <c r="R25" s="196"/>
    </row>
    <row r="26" spans="1:18" x14ac:dyDescent="0.25">
      <c r="A26" s="47"/>
      <c r="B26" s="58">
        <v>3237</v>
      </c>
      <c r="C26" s="49"/>
      <c r="D26" s="51" t="s">
        <v>88</v>
      </c>
      <c r="E26" s="213">
        <v>0</v>
      </c>
      <c r="F26" s="213">
        <v>0</v>
      </c>
      <c r="G26" s="213">
        <v>0</v>
      </c>
      <c r="H26" s="213">
        <v>0</v>
      </c>
      <c r="I26" s="213">
        <v>0</v>
      </c>
      <c r="J26" s="196"/>
      <c r="K26" s="196"/>
      <c r="L26" s="196"/>
      <c r="M26" s="196"/>
      <c r="N26" s="196"/>
      <c r="O26" s="196"/>
      <c r="P26" s="196"/>
      <c r="Q26" s="196"/>
      <c r="R26" s="196"/>
    </row>
    <row r="27" spans="1:18" x14ac:dyDescent="0.25">
      <c r="A27" s="47"/>
      <c r="B27" s="58">
        <v>3238</v>
      </c>
      <c r="C27" s="49"/>
      <c r="D27" s="51" t="s">
        <v>89</v>
      </c>
      <c r="E27" s="213">
        <v>1262.8</v>
      </c>
      <c r="F27" s="213">
        <v>966</v>
      </c>
      <c r="G27" s="213">
        <v>965.59</v>
      </c>
      <c r="H27" s="213">
        <v>965.59</v>
      </c>
      <c r="I27" s="213">
        <v>965.59</v>
      </c>
      <c r="J27" s="196"/>
      <c r="K27" s="196"/>
      <c r="L27" s="196"/>
      <c r="M27" s="196"/>
      <c r="N27" s="196"/>
      <c r="O27" s="196"/>
      <c r="P27" s="196"/>
      <c r="Q27" s="196"/>
      <c r="R27" s="196"/>
    </row>
    <row r="28" spans="1:18" x14ac:dyDescent="0.25">
      <c r="A28" s="47"/>
      <c r="B28" s="58">
        <v>3239</v>
      </c>
      <c r="C28" s="49"/>
      <c r="D28" s="51" t="s">
        <v>90</v>
      </c>
      <c r="E28" s="213">
        <v>0</v>
      </c>
      <c r="F28" s="213">
        <v>0</v>
      </c>
      <c r="G28" s="213">
        <v>0</v>
      </c>
      <c r="H28" s="213">
        <v>0</v>
      </c>
      <c r="I28" s="213">
        <v>0</v>
      </c>
      <c r="J28" s="196"/>
      <c r="K28" s="196"/>
      <c r="L28" s="196"/>
      <c r="M28" s="196"/>
      <c r="N28" s="196"/>
      <c r="O28" s="196"/>
      <c r="P28" s="196"/>
      <c r="Q28" s="196"/>
      <c r="R28" s="196"/>
    </row>
    <row r="29" spans="1:18" s="149" customFormat="1" ht="15" customHeight="1" x14ac:dyDescent="0.25">
      <c r="A29" s="162"/>
      <c r="B29" s="163">
        <v>329</v>
      </c>
      <c r="C29" s="164"/>
      <c r="D29" s="176" t="s">
        <v>91</v>
      </c>
      <c r="E29" s="221">
        <f>E30+E31+E32+E33+E34</f>
        <v>2585.12</v>
      </c>
      <c r="F29" s="221">
        <f>F30+F31+F32+F33+F34</f>
        <v>2455.34</v>
      </c>
      <c r="G29" s="221">
        <f>G30+G31+G32+G33+G34</f>
        <v>2720.82</v>
      </c>
      <c r="H29" s="221">
        <f t="shared" ref="H29:I29" si="7">H30+H31+H32+H33+H34</f>
        <v>2720.82</v>
      </c>
      <c r="I29" s="221">
        <f t="shared" si="7"/>
        <v>2720.82</v>
      </c>
      <c r="J29" s="196"/>
      <c r="K29" s="196"/>
      <c r="L29" s="196"/>
      <c r="M29" s="196"/>
      <c r="N29" s="196"/>
      <c r="O29" s="196"/>
      <c r="P29" s="196"/>
      <c r="Q29" s="196"/>
      <c r="R29" s="196"/>
    </row>
    <row r="30" spans="1:18" x14ac:dyDescent="0.25">
      <c r="A30" s="52"/>
      <c r="B30" s="58">
        <v>3292</v>
      </c>
      <c r="C30" s="53"/>
      <c r="D30" s="51" t="s">
        <v>92</v>
      </c>
      <c r="E30" s="213">
        <v>2412.58</v>
      </c>
      <c r="F30" s="213">
        <v>2282.8000000000002</v>
      </c>
      <c r="G30" s="213">
        <v>2548.2800000000002</v>
      </c>
      <c r="H30" s="213">
        <v>2548.2800000000002</v>
      </c>
      <c r="I30" s="213">
        <v>2548.2800000000002</v>
      </c>
      <c r="J30" s="196"/>
      <c r="K30" s="196"/>
      <c r="L30" s="196"/>
      <c r="M30" s="196"/>
      <c r="N30" s="196"/>
      <c r="O30" s="196"/>
      <c r="P30" s="196"/>
      <c r="Q30" s="196"/>
      <c r="R30" s="196"/>
    </row>
    <row r="31" spans="1:18" x14ac:dyDescent="0.25">
      <c r="A31" s="52"/>
      <c r="B31" s="58">
        <v>3293</v>
      </c>
      <c r="C31" s="53"/>
      <c r="D31" s="51" t="s">
        <v>93</v>
      </c>
      <c r="E31" s="213">
        <v>0</v>
      </c>
      <c r="F31" s="213">
        <v>0</v>
      </c>
      <c r="G31" s="213">
        <v>0</v>
      </c>
      <c r="H31" s="213">
        <v>0</v>
      </c>
      <c r="I31" s="213">
        <v>0</v>
      </c>
      <c r="J31" s="196"/>
      <c r="K31" s="196"/>
      <c r="L31" s="196"/>
      <c r="M31" s="196"/>
      <c r="N31" s="196"/>
      <c r="O31" s="196"/>
      <c r="P31" s="196"/>
      <c r="Q31" s="196"/>
      <c r="R31" s="196"/>
    </row>
    <row r="32" spans="1:18" x14ac:dyDescent="0.25">
      <c r="A32" s="52"/>
      <c r="B32" s="58">
        <v>3294</v>
      </c>
      <c r="C32" s="53"/>
      <c r="D32" s="51" t="s">
        <v>94</v>
      </c>
      <c r="E32" s="213">
        <v>172.54</v>
      </c>
      <c r="F32" s="213">
        <v>172.54</v>
      </c>
      <c r="G32" s="213">
        <v>172.54</v>
      </c>
      <c r="H32" s="213">
        <v>172.54</v>
      </c>
      <c r="I32" s="213">
        <v>172.54</v>
      </c>
      <c r="J32" s="196"/>
      <c r="K32" s="196"/>
      <c r="L32" s="196"/>
      <c r="M32" s="196"/>
      <c r="N32" s="196"/>
      <c r="O32" s="196"/>
      <c r="P32" s="196"/>
      <c r="Q32" s="196"/>
      <c r="R32" s="196"/>
    </row>
    <row r="33" spans="1:18" ht="16.5" customHeight="1" x14ac:dyDescent="0.25">
      <c r="A33" s="52"/>
      <c r="B33" s="58">
        <v>3295</v>
      </c>
      <c r="C33" s="53"/>
      <c r="D33" s="51" t="s">
        <v>95</v>
      </c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ht="15" customHeight="1" x14ac:dyDescent="0.25">
      <c r="A34" s="52"/>
      <c r="B34" s="58">
        <v>3299</v>
      </c>
      <c r="C34" s="53"/>
      <c r="D34" s="51" t="s">
        <v>91</v>
      </c>
      <c r="E34" s="213"/>
      <c r="F34" s="213">
        <v>0</v>
      </c>
      <c r="G34" s="213">
        <v>0</v>
      </c>
      <c r="H34" s="213">
        <v>0</v>
      </c>
      <c r="I34" s="213">
        <v>0</v>
      </c>
      <c r="J34" s="196"/>
      <c r="K34" s="196"/>
      <c r="L34" s="196"/>
      <c r="M34" s="196"/>
      <c r="N34" s="196"/>
      <c r="O34" s="196"/>
      <c r="P34" s="196"/>
      <c r="Q34" s="196"/>
      <c r="R34" s="196"/>
    </row>
    <row r="35" spans="1:18" hidden="1" x14ac:dyDescent="0.25">
      <c r="A35" s="52"/>
      <c r="B35" s="58"/>
      <c r="C35" s="53"/>
      <c r="D35" s="51"/>
      <c r="E35" s="213"/>
      <c r="F35" s="213"/>
      <c r="G35" s="213"/>
      <c r="H35" s="213"/>
      <c r="I35" s="213"/>
      <c r="J35" s="196"/>
      <c r="K35" s="196"/>
      <c r="L35" s="196"/>
      <c r="M35" s="196"/>
      <c r="N35" s="196"/>
      <c r="O35" s="196"/>
      <c r="P35" s="196"/>
      <c r="Q35" s="196"/>
      <c r="R35" s="196"/>
    </row>
    <row r="36" spans="1:18" hidden="1" x14ac:dyDescent="0.25">
      <c r="A36" s="52"/>
      <c r="B36" s="58"/>
      <c r="C36" s="53"/>
      <c r="D36" s="51"/>
      <c r="E36" s="213"/>
      <c r="F36" s="213"/>
      <c r="G36" s="213"/>
      <c r="H36" s="213"/>
      <c r="I36" s="213"/>
      <c r="J36" s="196"/>
      <c r="K36" s="196"/>
      <c r="L36" s="196"/>
      <c r="M36" s="196"/>
      <c r="N36" s="196"/>
      <c r="O36" s="196"/>
      <c r="P36" s="196"/>
      <c r="Q36" s="196"/>
      <c r="R36" s="196"/>
    </row>
    <row r="37" spans="1:18" hidden="1" x14ac:dyDescent="0.25">
      <c r="A37" s="52"/>
      <c r="B37" s="58"/>
      <c r="C37" s="53"/>
      <c r="D37" s="51"/>
      <c r="E37" s="213"/>
      <c r="F37" s="213"/>
      <c r="G37" s="213"/>
      <c r="H37" s="213"/>
      <c r="I37" s="213"/>
      <c r="J37" s="196"/>
      <c r="K37" s="196"/>
      <c r="L37" s="196"/>
      <c r="M37" s="196"/>
      <c r="N37" s="196"/>
      <c r="O37" s="196"/>
      <c r="P37" s="196"/>
      <c r="Q37" s="196"/>
      <c r="R37" s="196"/>
    </row>
    <row r="38" spans="1:18" ht="15.75" hidden="1" customHeight="1" x14ac:dyDescent="0.25">
      <c r="A38" s="52"/>
      <c r="B38" s="58"/>
      <c r="C38" s="53"/>
      <c r="D38" s="51"/>
      <c r="E38" s="213"/>
      <c r="F38" s="213"/>
      <c r="G38" s="213"/>
      <c r="H38" s="213"/>
      <c r="I38" s="213"/>
      <c r="J38" s="196"/>
      <c r="K38" s="196"/>
      <c r="L38" s="196"/>
      <c r="M38" s="196"/>
      <c r="N38" s="196"/>
      <c r="O38" s="196"/>
      <c r="P38" s="196"/>
      <c r="Q38" s="196"/>
      <c r="R38" s="196"/>
    </row>
    <row r="39" spans="1:18" ht="16.5" hidden="1" customHeight="1" x14ac:dyDescent="0.25">
      <c r="A39" s="52"/>
      <c r="B39" s="58"/>
      <c r="C39" s="53"/>
      <c r="D39" s="51"/>
      <c r="E39" s="213"/>
      <c r="F39" s="213"/>
      <c r="G39" s="213"/>
      <c r="H39" s="213"/>
      <c r="I39" s="213"/>
      <c r="J39" s="196"/>
      <c r="K39" s="196"/>
      <c r="L39" s="196"/>
      <c r="M39" s="196"/>
      <c r="N39" s="196"/>
      <c r="O39" s="196"/>
      <c r="P39" s="196"/>
      <c r="Q39" s="196"/>
      <c r="R39" s="196"/>
    </row>
    <row r="40" spans="1:18" s="81" customFormat="1" x14ac:dyDescent="0.25">
      <c r="A40" s="87"/>
      <c r="B40" s="88">
        <v>34</v>
      </c>
      <c r="C40" s="89"/>
      <c r="D40" s="90" t="s">
        <v>96</v>
      </c>
      <c r="E40" s="219">
        <f t="shared" ref="E40:G41" si="8">E41</f>
        <v>955.6</v>
      </c>
      <c r="F40" s="219">
        <f t="shared" si="8"/>
        <v>729.98</v>
      </c>
      <c r="G40" s="219">
        <f t="shared" si="8"/>
        <v>995</v>
      </c>
      <c r="H40" s="219">
        <f t="shared" ref="H40:H41" si="9">H41</f>
        <v>995</v>
      </c>
      <c r="I40" s="219">
        <f t="shared" ref="I40:I41" si="10">I41</f>
        <v>995</v>
      </c>
      <c r="J40" s="196"/>
      <c r="K40" s="196"/>
      <c r="L40" s="196"/>
      <c r="M40" s="196"/>
      <c r="N40" s="196"/>
      <c r="O40" s="196"/>
      <c r="P40" s="196"/>
      <c r="Q40" s="196"/>
      <c r="R40" s="196"/>
    </row>
    <row r="41" spans="1:18" s="149" customFormat="1" x14ac:dyDescent="0.25">
      <c r="A41" s="162"/>
      <c r="B41" s="177">
        <v>343</v>
      </c>
      <c r="C41" s="164"/>
      <c r="D41" s="176" t="s">
        <v>97</v>
      </c>
      <c r="E41" s="221">
        <f t="shared" si="8"/>
        <v>955.6</v>
      </c>
      <c r="F41" s="221">
        <f t="shared" si="8"/>
        <v>729.98</v>
      </c>
      <c r="G41" s="221">
        <f t="shared" si="8"/>
        <v>995</v>
      </c>
      <c r="H41" s="221">
        <f t="shared" si="9"/>
        <v>995</v>
      </c>
      <c r="I41" s="221">
        <f t="shared" si="10"/>
        <v>995</v>
      </c>
      <c r="J41" s="196"/>
      <c r="K41" s="196"/>
      <c r="L41" s="196"/>
      <c r="M41" s="196"/>
      <c r="N41" s="196"/>
      <c r="O41" s="196"/>
      <c r="P41" s="196"/>
      <c r="Q41" s="196"/>
      <c r="R41" s="196"/>
    </row>
    <row r="42" spans="1:18" ht="15.75" customHeight="1" x14ac:dyDescent="0.25">
      <c r="A42" s="52"/>
      <c r="B42" s="58">
        <v>3431</v>
      </c>
      <c r="C42" s="53"/>
      <c r="D42" s="51" t="s">
        <v>98</v>
      </c>
      <c r="E42" s="213">
        <v>955.6</v>
      </c>
      <c r="F42" s="213">
        <v>729.98</v>
      </c>
      <c r="G42" s="213">
        <v>995</v>
      </c>
      <c r="H42" s="213">
        <v>995</v>
      </c>
      <c r="I42" s="213">
        <v>995</v>
      </c>
      <c r="J42" s="196"/>
      <c r="K42" s="196"/>
      <c r="L42" s="196"/>
      <c r="M42" s="196"/>
      <c r="N42" s="196"/>
      <c r="O42" s="196"/>
      <c r="P42" s="196"/>
      <c r="Q42" s="196"/>
      <c r="R42" s="196"/>
    </row>
    <row r="43" spans="1:18" s="96" customFormat="1" ht="27.75" customHeight="1" x14ac:dyDescent="0.25">
      <c r="A43" s="320" t="s">
        <v>99</v>
      </c>
      <c r="B43" s="321"/>
      <c r="C43" s="322"/>
      <c r="D43" s="97" t="s">
        <v>101</v>
      </c>
      <c r="E43" s="211">
        <f>E45</f>
        <v>7782.84</v>
      </c>
      <c r="F43" s="211">
        <f>F45</f>
        <v>7908.78</v>
      </c>
      <c r="G43" s="211">
        <f>G45</f>
        <v>7862</v>
      </c>
      <c r="H43" s="211">
        <f t="shared" ref="H43:I43" si="11">H45</f>
        <v>7862</v>
      </c>
      <c r="I43" s="211">
        <f t="shared" si="11"/>
        <v>7862</v>
      </c>
      <c r="J43" s="196"/>
      <c r="K43" s="196"/>
      <c r="L43" s="196"/>
      <c r="M43" s="196"/>
      <c r="N43" s="196"/>
      <c r="O43" s="196"/>
      <c r="P43" s="196"/>
      <c r="Q43" s="196"/>
      <c r="R43" s="196"/>
    </row>
    <row r="44" spans="1:18" s="96" customFormat="1" ht="18" customHeight="1" x14ac:dyDescent="0.25">
      <c r="A44" s="311" t="s">
        <v>72</v>
      </c>
      <c r="B44" s="312"/>
      <c r="C44" s="313"/>
      <c r="D44" s="280" t="s">
        <v>217</v>
      </c>
      <c r="E44" s="213"/>
      <c r="F44" s="213"/>
      <c r="G44" s="213"/>
      <c r="H44" s="213"/>
      <c r="I44" s="213"/>
      <c r="J44" s="196"/>
      <c r="K44" s="196"/>
      <c r="L44" s="196"/>
      <c r="M44" s="196"/>
      <c r="N44" s="196"/>
      <c r="O44" s="196"/>
      <c r="P44" s="196"/>
      <c r="Q44" s="196"/>
      <c r="R44" s="196"/>
    </row>
    <row r="45" spans="1:18" s="79" customFormat="1" x14ac:dyDescent="0.25">
      <c r="A45" s="264"/>
      <c r="B45" s="260">
        <v>3</v>
      </c>
      <c r="C45" s="265"/>
      <c r="D45" s="78" t="s">
        <v>24</v>
      </c>
      <c r="E45" s="216">
        <f>E46</f>
        <v>7782.84</v>
      </c>
      <c r="F45" s="216">
        <f>F46</f>
        <v>7908.78</v>
      </c>
      <c r="G45" s="216">
        <f>G46</f>
        <v>7862</v>
      </c>
      <c r="H45" s="216">
        <f t="shared" ref="H45:I45" si="12">H46</f>
        <v>7862</v>
      </c>
      <c r="I45" s="216">
        <f t="shared" si="12"/>
        <v>7862</v>
      </c>
      <c r="J45" s="196"/>
      <c r="K45" s="196"/>
      <c r="L45" s="196"/>
      <c r="M45" s="196"/>
      <c r="N45" s="196"/>
      <c r="O45" s="196"/>
      <c r="P45" s="196"/>
      <c r="Q45" s="196"/>
      <c r="R45" s="196"/>
    </row>
    <row r="46" spans="1:18" s="194" customFormat="1" x14ac:dyDescent="0.25">
      <c r="A46" s="266"/>
      <c r="B46" s="268">
        <v>32</v>
      </c>
      <c r="C46" s="267"/>
      <c r="D46" s="193" t="s">
        <v>43</v>
      </c>
      <c r="E46" s="225">
        <f>E47+E49</f>
        <v>7782.84</v>
      </c>
      <c r="F46" s="225">
        <f>F47+F49</f>
        <v>7908.78</v>
      </c>
      <c r="G46" s="225">
        <f>G47+G49</f>
        <v>7862</v>
      </c>
      <c r="H46" s="225">
        <f t="shared" ref="H46:I46" si="13">H47+H49</f>
        <v>7862</v>
      </c>
      <c r="I46" s="225">
        <f t="shared" si="13"/>
        <v>7862</v>
      </c>
      <c r="J46" s="285"/>
      <c r="K46" s="285"/>
      <c r="L46" s="285"/>
      <c r="M46" s="285"/>
      <c r="N46" s="285"/>
      <c r="O46" s="285"/>
      <c r="P46" s="285"/>
      <c r="Q46" s="285"/>
      <c r="R46" s="285"/>
    </row>
    <row r="47" spans="1:18" s="149" customFormat="1" x14ac:dyDescent="0.25">
      <c r="A47" s="178"/>
      <c r="B47" s="269">
        <v>322</v>
      </c>
      <c r="C47" s="175"/>
      <c r="D47" s="148" t="s">
        <v>77</v>
      </c>
      <c r="E47" s="221">
        <f>E48</f>
        <v>1061.78</v>
      </c>
      <c r="F47" s="221">
        <f>F48</f>
        <v>1061.78</v>
      </c>
      <c r="G47" s="221">
        <f>G48</f>
        <v>984</v>
      </c>
      <c r="H47" s="221">
        <f t="shared" ref="H47:I47" si="14">H48</f>
        <v>984</v>
      </c>
      <c r="I47" s="221">
        <f t="shared" si="14"/>
        <v>984</v>
      </c>
      <c r="J47" s="196"/>
      <c r="K47" s="196"/>
      <c r="L47" s="196"/>
      <c r="M47" s="196"/>
      <c r="N47" s="196"/>
      <c r="O47" s="196"/>
      <c r="P47" s="196"/>
      <c r="Q47" s="196"/>
      <c r="R47" s="196"/>
    </row>
    <row r="48" spans="1:18" ht="26.25" x14ac:dyDescent="0.25">
      <c r="A48" s="52"/>
      <c r="B48" s="250">
        <v>3224</v>
      </c>
      <c r="C48" s="53"/>
      <c r="D48" s="51" t="s">
        <v>102</v>
      </c>
      <c r="E48" s="213">
        <v>1061.78</v>
      </c>
      <c r="F48" s="213">
        <v>1061.78</v>
      </c>
      <c r="G48" s="213">
        <v>984</v>
      </c>
      <c r="H48" s="213">
        <v>984</v>
      </c>
      <c r="I48" s="213">
        <v>984</v>
      </c>
      <c r="J48" s="196"/>
      <c r="K48" s="196"/>
      <c r="L48" s="196"/>
      <c r="M48" s="196"/>
      <c r="N48" s="196"/>
      <c r="O48" s="196"/>
      <c r="P48" s="196"/>
      <c r="Q48" s="196"/>
      <c r="R48" s="196"/>
    </row>
    <row r="49" spans="1:18" s="149" customFormat="1" x14ac:dyDescent="0.25">
      <c r="A49" s="162"/>
      <c r="B49" s="269">
        <v>323</v>
      </c>
      <c r="C49" s="164"/>
      <c r="D49" s="148" t="s">
        <v>82</v>
      </c>
      <c r="E49" s="221">
        <f>E50+E51</f>
        <v>6721.06</v>
      </c>
      <c r="F49" s="221">
        <f>F50+F51</f>
        <v>6847</v>
      </c>
      <c r="G49" s="221">
        <f>G50+G51</f>
        <v>6878</v>
      </c>
      <c r="H49" s="221">
        <f t="shared" ref="H49:I49" si="15">H50+H51</f>
        <v>6878</v>
      </c>
      <c r="I49" s="221">
        <f t="shared" si="15"/>
        <v>6878</v>
      </c>
      <c r="J49" s="196"/>
      <c r="K49" s="196"/>
      <c r="L49" s="196"/>
      <c r="M49" s="196"/>
      <c r="N49" s="196"/>
      <c r="O49" s="196"/>
      <c r="P49" s="196"/>
      <c r="Q49" s="196"/>
      <c r="R49" s="196"/>
    </row>
    <row r="50" spans="1:18" ht="15" customHeight="1" x14ac:dyDescent="0.25">
      <c r="A50" s="52"/>
      <c r="B50" s="250">
        <v>3232</v>
      </c>
      <c r="C50" s="53"/>
      <c r="D50" s="59" t="s">
        <v>103</v>
      </c>
      <c r="E50" s="213">
        <v>6721.06</v>
      </c>
      <c r="F50" s="213">
        <v>6847</v>
      </c>
      <c r="G50" s="213">
        <v>6878</v>
      </c>
      <c r="H50" s="213">
        <v>6878</v>
      </c>
      <c r="I50" s="213">
        <v>6878</v>
      </c>
      <c r="J50" s="196"/>
      <c r="K50" s="196"/>
      <c r="L50" s="196"/>
      <c r="M50" s="196"/>
      <c r="N50" s="196"/>
      <c r="O50" s="196"/>
      <c r="P50" s="196"/>
      <c r="Q50" s="196"/>
      <c r="R50" s="196"/>
    </row>
    <row r="51" spans="1:18" x14ac:dyDescent="0.25">
      <c r="A51" s="52"/>
      <c r="B51" s="250">
        <v>3237</v>
      </c>
      <c r="C51" s="53"/>
      <c r="D51" s="59" t="s">
        <v>88</v>
      </c>
      <c r="E51" s="213">
        <v>0</v>
      </c>
      <c r="F51" s="213">
        <v>0</v>
      </c>
      <c r="G51" s="213">
        <v>0</v>
      </c>
      <c r="H51" s="213">
        <v>0</v>
      </c>
      <c r="I51" s="213">
        <v>0</v>
      </c>
      <c r="J51" s="196"/>
      <c r="K51" s="196"/>
      <c r="L51" s="196"/>
      <c r="M51" s="196"/>
      <c r="N51" s="196"/>
      <c r="O51" s="196"/>
      <c r="P51" s="196"/>
      <c r="Q51" s="196"/>
      <c r="R51" s="196"/>
    </row>
    <row r="52" spans="1:18" s="96" customFormat="1" ht="15" customHeight="1" x14ac:dyDescent="0.25">
      <c r="A52" s="320" t="s">
        <v>104</v>
      </c>
      <c r="B52" s="321"/>
      <c r="C52" s="322"/>
      <c r="D52" s="98" t="s">
        <v>105</v>
      </c>
      <c r="E52" s="211">
        <v>0</v>
      </c>
      <c r="F52" s="211">
        <v>0</v>
      </c>
      <c r="G52" s="211">
        <v>0</v>
      </c>
      <c r="H52" s="212"/>
      <c r="I52" s="224"/>
      <c r="J52" s="196"/>
      <c r="K52" s="196"/>
      <c r="L52" s="196"/>
      <c r="M52" s="196"/>
      <c r="N52" s="196"/>
      <c r="O52" s="196"/>
      <c r="P52" s="196"/>
      <c r="Q52" s="196"/>
      <c r="R52" s="196"/>
    </row>
    <row r="53" spans="1:18" s="196" customFormat="1" hidden="1" x14ac:dyDescent="0.25">
      <c r="A53" s="60"/>
      <c r="B53" s="61"/>
      <c r="C53" s="62"/>
      <c r="D53" s="195"/>
      <c r="E53" s="213"/>
      <c r="F53" s="214"/>
      <c r="G53" s="214"/>
      <c r="H53" s="214"/>
      <c r="I53" s="215"/>
    </row>
    <row r="54" spans="1:18" s="196" customFormat="1" x14ac:dyDescent="0.25">
      <c r="A54" s="311" t="s">
        <v>218</v>
      </c>
      <c r="B54" s="312"/>
      <c r="C54" s="313"/>
      <c r="D54" s="286" t="s">
        <v>20</v>
      </c>
      <c r="E54" s="213"/>
      <c r="F54" s="213"/>
      <c r="G54" s="213"/>
      <c r="H54" s="214"/>
      <c r="I54" s="215"/>
    </row>
    <row r="55" spans="1:18" s="196" customFormat="1" x14ac:dyDescent="0.25">
      <c r="A55" s="266"/>
      <c r="B55" s="268">
        <v>32</v>
      </c>
      <c r="C55" s="267"/>
      <c r="D55" s="193" t="s">
        <v>43</v>
      </c>
      <c r="E55" s="225">
        <f>E56+E58</f>
        <v>3075.13</v>
      </c>
      <c r="F55" s="225">
        <f>F56+F58</f>
        <v>0</v>
      </c>
      <c r="G55" s="225">
        <f>G56+G58</f>
        <v>0</v>
      </c>
      <c r="H55" s="225">
        <f t="shared" ref="H55:I55" si="16">H56+H58</f>
        <v>0</v>
      </c>
      <c r="I55" s="225">
        <f t="shared" si="16"/>
        <v>0</v>
      </c>
    </row>
    <row r="56" spans="1:18" s="196" customFormat="1" x14ac:dyDescent="0.25">
      <c r="A56" s="178"/>
      <c r="B56" s="269">
        <v>322</v>
      </c>
      <c r="C56" s="175"/>
      <c r="D56" s="148" t="s">
        <v>77</v>
      </c>
      <c r="E56" s="221">
        <f>E57</f>
        <v>3075.13</v>
      </c>
      <c r="F56" s="221">
        <f>F57</f>
        <v>0</v>
      </c>
      <c r="G56" s="221">
        <f>G57</f>
        <v>0</v>
      </c>
      <c r="H56" s="221">
        <f t="shared" ref="H56:I56" si="17">H57</f>
        <v>0</v>
      </c>
      <c r="I56" s="221">
        <f t="shared" si="17"/>
        <v>0</v>
      </c>
    </row>
    <row r="57" spans="1:18" s="196" customFormat="1" x14ac:dyDescent="0.25">
      <c r="A57" s="270"/>
      <c r="B57" s="250">
        <v>3223</v>
      </c>
      <c r="C57" s="271"/>
      <c r="D57" s="51" t="s">
        <v>235</v>
      </c>
      <c r="E57" s="213">
        <v>3075.13</v>
      </c>
      <c r="F57" s="213"/>
      <c r="G57" s="213"/>
      <c r="H57" s="213"/>
      <c r="I57" s="213"/>
    </row>
    <row r="58" spans="1:18" s="196" customFormat="1" x14ac:dyDescent="0.25">
      <c r="A58" s="61"/>
      <c r="B58" s="61"/>
      <c r="C58" s="62"/>
      <c r="D58" s="195"/>
      <c r="E58" s="213"/>
      <c r="F58" s="213"/>
      <c r="G58" s="213"/>
      <c r="H58" s="214"/>
      <c r="I58" s="215"/>
    </row>
    <row r="59" spans="1:18" s="126" customFormat="1" x14ac:dyDescent="0.25">
      <c r="A59" s="124" t="s">
        <v>106</v>
      </c>
      <c r="B59" s="127"/>
      <c r="C59" s="128"/>
      <c r="D59" s="125" t="s">
        <v>107</v>
      </c>
      <c r="E59" s="226">
        <f>E60+E76+E83+E90+H2+E151+E158</f>
        <v>59503.420000000006</v>
      </c>
      <c r="F59" s="226" t="e">
        <f>F60+F76+F83+F90+#REF!+F151+F158</f>
        <v>#REF!</v>
      </c>
      <c r="G59" s="226" t="e">
        <f>G60+G76+G83+G90+#REF!+G151+G158</f>
        <v>#REF!</v>
      </c>
      <c r="H59" s="227"/>
      <c r="I59" s="228"/>
      <c r="J59" s="196"/>
      <c r="K59" s="196"/>
      <c r="L59" s="196"/>
      <c r="M59" s="196"/>
      <c r="N59" s="196"/>
      <c r="O59" s="196"/>
      <c r="P59" s="196"/>
      <c r="Q59" s="196"/>
      <c r="R59" s="196"/>
    </row>
    <row r="60" spans="1:18" s="96" customFormat="1" x14ac:dyDescent="0.25">
      <c r="A60" s="99" t="s">
        <v>108</v>
      </c>
      <c r="B60" s="100"/>
      <c r="C60" s="101"/>
      <c r="D60" s="98" t="s">
        <v>109</v>
      </c>
      <c r="E60" s="211">
        <f>E62</f>
        <v>331.81</v>
      </c>
      <c r="F60" s="211">
        <f>F62</f>
        <v>0</v>
      </c>
      <c r="G60" s="211">
        <f>G62</f>
        <v>0</v>
      </c>
      <c r="H60" s="212"/>
      <c r="I60" s="224"/>
      <c r="J60" s="196"/>
      <c r="K60" s="196"/>
      <c r="L60" s="196"/>
      <c r="M60" s="196"/>
      <c r="N60" s="196"/>
      <c r="O60" s="196"/>
      <c r="P60" s="196"/>
      <c r="Q60" s="196"/>
      <c r="R60" s="196"/>
    </row>
    <row r="61" spans="1:18" s="96" customFormat="1" x14ac:dyDescent="0.25">
      <c r="A61" s="311" t="s">
        <v>218</v>
      </c>
      <c r="B61" s="312"/>
      <c r="C61" s="313"/>
      <c r="D61" s="280" t="s">
        <v>20</v>
      </c>
      <c r="E61" s="213"/>
      <c r="F61" s="213"/>
      <c r="G61" s="213"/>
      <c r="H61" s="214"/>
      <c r="I61" s="215"/>
      <c r="J61" s="196"/>
      <c r="K61" s="196"/>
      <c r="L61" s="196"/>
      <c r="M61" s="196"/>
      <c r="N61" s="196"/>
      <c r="O61" s="196"/>
      <c r="P61" s="196"/>
      <c r="Q61" s="196"/>
      <c r="R61" s="196"/>
    </row>
    <row r="62" spans="1:18" s="79" customFormat="1" x14ac:dyDescent="0.25">
      <c r="A62" s="256"/>
      <c r="B62" s="260">
        <v>3</v>
      </c>
      <c r="C62" s="257"/>
      <c r="D62" s="78" t="s">
        <v>24</v>
      </c>
      <c r="E62" s="216">
        <f t="shared" ref="E62:G62" si="18">E63</f>
        <v>331.81</v>
      </c>
      <c r="F62" s="216">
        <f t="shared" si="18"/>
        <v>0</v>
      </c>
      <c r="G62" s="216">
        <f t="shared" si="18"/>
        <v>0</v>
      </c>
      <c r="H62" s="217"/>
      <c r="I62" s="218"/>
      <c r="J62" s="196"/>
      <c r="K62" s="196"/>
      <c r="L62" s="196"/>
      <c r="M62" s="196"/>
      <c r="N62" s="196"/>
      <c r="O62" s="196"/>
      <c r="P62" s="196"/>
      <c r="Q62" s="196"/>
      <c r="R62" s="196"/>
    </row>
    <row r="63" spans="1:18" s="86" customFormat="1" x14ac:dyDescent="0.25">
      <c r="A63" s="258"/>
      <c r="B63" s="261">
        <v>32</v>
      </c>
      <c r="C63" s="259"/>
      <c r="D63" s="94" t="s">
        <v>43</v>
      </c>
      <c r="E63" s="229">
        <f>E64+E68+E72+E74</f>
        <v>331.81</v>
      </c>
      <c r="F63" s="229">
        <f>F64+F68+F72+F74</f>
        <v>0</v>
      </c>
      <c r="G63" s="229">
        <f>G64+G68+G72+G74</f>
        <v>0</v>
      </c>
      <c r="H63" s="230"/>
      <c r="I63" s="231"/>
      <c r="J63" s="196"/>
      <c r="K63" s="196"/>
      <c r="L63" s="196"/>
      <c r="M63" s="196"/>
      <c r="N63" s="196"/>
      <c r="O63" s="196"/>
      <c r="P63" s="196"/>
      <c r="Q63" s="196"/>
      <c r="R63" s="196"/>
    </row>
    <row r="64" spans="1:18" s="149" customFormat="1" x14ac:dyDescent="0.25">
      <c r="A64" s="178"/>
      <c r="B64" s="262">
        <v>321</v>
      </c>
      <c r="C64" s="175"/>
      <c r="D64" s="148" t="s">
        <v>73</v>
      </c>
      <c r="E64" s="221">
        <f>E65+E66+E67</f>
        <v>0</v>
      </c>
      <c r="F64" s="221">
        <f>F65+F66+F67</f>
        <v>0</v>
      </c>
      <c r="G64" s="221">
        <f>G65+G66+G67</f>
        <v>0</v>
      </c>
      <c r="H64" s="222"/>
      <c r="I64" s="223"/>
      <c r="J64" s="196"/>
      <c r="K64" s="196"/>
      <c r="L64" s="196"/>
      <c r="M64" s="196"/>
      <c r="N64" s="196"/>
      <c r="O64" s="196"/>
      <c r="P64" s="196"/>
      <c r="Q64" s="196"/>
      <c r="R64" s="196"/>
    </row>
    <row r="65" spans="1:18" x14ac:dyDescent="0.25">
      <c r="A65" s="52"/>
      <c r="B65" s="263">
        <v>3211</v>
      </c>
      <c r="C65" s="53"/>
      <c r="D65" s="51" t="s">
        <v>74</v>
      </c>
      <c r="E65" s="213">
        <v>0</v>
      </c>
      <c r="F65" s="213">
        <v>0</v>
      </c>
      <c r="G65" s="213">
        <v>0</v>
      </c>
      <c r="H65" s="214"/>
      <c r="I65" s="215"/>
      <c r="J65" s="196"/>
      <c r="K65" s="196"/>
      <c r="L65" s="196"/>
      <c r="M65" s="196"/>
      <c r="N65" s="196"/>
      <c r="O65" s="196"/>
      <c r="P65" s="196"/>
      <c r="Q65" s="196"/>
      <c r="R65" s="196"/>
    </row>
    <row r="66" spans="1:18" x14ac:dyDescent="0.25">
      <c r="A66" s="249"/>
      <c r="B66" s="263">
        <v>3213</v>
      </c>
      <c r="C66" s="53"/>
      <c r="D66" s="51" t="s">
        <v>75</v>
      </c>
      <c r="E66" s="213">
        <v>0</v>
      </c>
      <c r="F66" s="213">
        <v>0</v>
      </c>
      <c r="G66" s="213">
        <v>0</v>
      </c>
      <c r="H66" s="214"/>
      <c r="I66" s="215"/>
      <c r="J66" s="196"/>
      <c r="K66" s="196"/>
      <c r="L66" s="196"/>
      <c r="M66" s="196"/>
      <c r="N66" s="196"/>
      <c r="O66" s="196"/>
      <c r="P66" s="196"/>
      <c r="Q66" s="196"/>
      <c r="R66" s="196"/>
    </row>
    <row r="67" spans="1:18" ht="16.5" customHeight="1" x14ac:dyDescent="0.25">
      <c r="A67" s="52"/>
      <c r="B67" s="250">
        <v>3214</v>
      </c>
      <c r="C67" s="53"/>
      <c r="D67" s="51" t="s">
        <v>76</v>
      </c>
      <c r="E67" s="213">
        <v>0</v>
      </c>
      <c r="F67" s="213">
        <v>0</v>
      </c>
      <c r="G67" s="213">
        <v>0</v>
      </c>
      <c r="H67" s="214"/>
      <c r="I67" s="215"/>
      <c r="J67" s="196"/>
      <c r="K67" s="196"/>
      <c r="L67" s="196"/>
      <c r="M67" s="196"/>
      <c r="N67" s="196"/>
      <c r="O67" s="196"/>
      <c r="P67" s="196"/>
      <c r="Q67" s="196"/>
      <c r="R67" s="196"/>
    </row>
    <row r="68" spans="1:18" s="149" customFormat="1" x14ac:dyDescent="0.25">
      <c r="A68" s="162"/>
      <c r="B68" s="163">
        <v>322</v>
      </c>
      <c r="C68" s="164"/>
      <c r="D68" s="148" t="s">
        <v>77</v>
      </c>
      <c r="E68" s="221">
        <f>E69+E70+E71</f>
        <v>0</v>
      </c>
      <c r="F68" s="221">
        <f>F69+F70+F71</f>
        <v>0</v>
      </c>
      <c r="G68" s="221">
        <f>G69+G70+G71</f>
        <v>0</v>
      </c>
      <c r="H68" s="222"/>
      <c r="I68" s="223"/>
      <c r="J68" s="196"/>
      <c r="K68" s="196"/>
      <c r="L68" s="196"/>
      <c r="M68" s="196"/>
      <c r="N68" s="196"/>
      <c r="O68" s="196"/>
      <c r="P68" s="196"/>
      <c r="Q68" s="196"/>
      <c r="R68" s="196"/>
    </row>
    <row r="69" spans="1:18" ht="12.75" customHeight="1" x14ac:dyDescent="0.25">
      <c r="A69" s="52"/>
      <c r="B69" s="58">
        <v>3221</v>
      </c>
      <c r="C69" s="53"/>
      <c r="D69" s="51" t="s">
        <v>110</v>
      </c>
      <c r="E69" s="213">
        <v>0</v>
      </c>
      <c r="F69" s="213">
        <v>0</v>
      </c>
      <c r="G69" s="213">
        <v>0</v>
      </c>
      <c r="H69" s="214"/>
      <c r="I69" s="215"/>
      <c r="J69" s="196"/>
      <c r="K69" s="196"/>
      <c r="L69" s="196"/>
      <c r="M69" s="196"/>
      <c r="N69" s="196"/>
      <c r="O69" s="196"/>
      <c r="P69" s="196"/>
      <c r="Q69" s="196"/>
      <c r="R69" s="196"/>
    </row>
    <row r="70" spans="1:18" x14ac:dyDescent="0.25">
      <c r="A70" s="52"/>
      <c r="B70" s="58">
        <v>3222</v>
      </c>
      <c r="C70" s="53"/>
      <c r="D70" s="51" t="s">
        <v>111</v>
      </c>
      <c r="E70" s="213">
        <v>0</v>
      </c>
      <c r="F70" s="213">
        <v>0</v>
      </c>
      <c r="G70" s="213">
        <v>0</v>
      </c>
      <c r="H70" s="214"/>
      <c r="I70" s="215"/>
      <c r="J70" s="196"/>
      <c r="K70" s="196"/>
      <c r="L70" s="196"/>
      <c r="M70" s="196"/>
      <c r="N70" s="196"/>
      <c r="O70" s="196"/>
      <c r="P70" s="196"/>
      <c r="Q70" s="196"/>
      <c r="R70" s="196"/>
    </row>
    <row r="71" spans="1:18" x14ac:dyDescent="0.25">
      <c r="A71" s="52"/>
      <c r="B71" s="58">
        <v>3225</v>
      </c>
      <c r="C71" s="53"/>
      <c r="D71" s="51" t="s">
        <v>112</v>
      </c>
      <c r="E71" s="213">
        <v>0</v>
      </c>
      <c r="F71" s="213">
        <v>0</v>
      </c>
      <c r="G71" s="213">
        <v>0</v>
      </c>
      <c r="H71" s="214"/>
      <c r="I71" s="215"/>
      <c r="J71" s="196"/>
      <c r="K71" s="196"/>
      <c r="L71" s="196"/>
      <c r="M71" s="196"/>
      <c r="N71" s="196"/>
      <c r="O71" s="196"/>
      <c r="P71" s="196"/>
      <c r="Q71" s="196"/>
      <c r="R71" s="196"/>
    </row>
    <row r="72" spans="1:18" s="149" customFormat="1" x14ac:dyDescent="0.25">
      <c r="A72" s="162"/>
      <c r="B72" s="177">
        <v>323</v>
      </c>
      <c r="C72" s="164"/>
      <c r="D72" s="176" t="s">
        <v>82</v>
      </c>
      <c r="E72" s="221">
        <f>E73</f>
        <v>0</v>
      </c>
      <c r="F72" s="221">
        <f>F73</f>
        <v>0</v>
      </c>
      <c r="G72" s="221">
        <f>G73</f>
        <v>0</v>
      </c>
      <c r="H72" s="222"/>
      <c r="I72" s="223"/>
      <c r="J72" s="196"/>
      <c r="K72" s="196"/>
      <c r="L72" s="196"/>
      <c r="M72" s="196"/>
      <c r="N72" s="196"/>
      <c r="O72" s="196"/>
      <c r="P72" s="196"/>
      <c r="Q72" s="196"/>
      <c r="R72" s="196"/>
    </row>
    <row r="73" spans="1:18" x14ac:dyDescent="0.25">
      <c r="A73" s="52"/>
      <c r="B73" s="58">
        <v>3237</v>
      </c>
      <c r="C73" s="53"/>
      <c r="D73" s="51" t="s">
        <v>88</v>
      </c>
      <c r="E73" s="213">
        <v>0</v>
      </c>
      <c r="F73" s="213">
        <v>0</v>
      </c>
      <c r="G73" s="213">
        <v>0</v>
      </c>
      <c r="H73" s="214"/>
      <c r="I73" s="215"/>
      <c r="J73" s="196"/>
      <c r="K73" s="196"/>
      <c r="L73" s="196"/>
      <c r="M73" s="196"/>
      <c r="N73" s="196"/>
      <c r="O73" s="196"/>
      <c r="P73" s="196"/>
      <c r="Q73" s="196"/>
      <c r="R73" s="196"/>
    </row>
    <row r="74" spans="1:18" s="149" customFormat="1" ht="17.25" customHeight="1" x14ac:dyDescent="0.25">
      <c r="A74" s="162"/>
      <c r="B74" s="177">
        <v>329</v>
      </c>
      <c r="C74" s="164"/>
      <c r="D74" s="176" t="s">
        <v>91</v>
      </c>
      <c r="E74" s="221">
        <f>E75</f>
        <v>331.81</v>
      </c>
      <c r="F74" s="221">
        <f>F75</f>
        <v>0</v>
      </c>
      <c r="G74" s="221">
        <f>G75</f>
        <v>0</v>
      </c>
      <c r="H74" s="222"/>
      <c r="I74" s="223"/>
      <c r="J74" s="196"/>
      <c r="K74" s="196"/>
      <c r="L74" s="196"/>
      <c r="M74" s="196"/>
      <c r="N74" s="196"/>
      <c r="O74" s="196"/>
      <c r="P74" s="196"/>
      <c r="Q74" s="196"/>
      <c r="R74" s="196"/>
    </row>
    <row r="75" spans="1:18" ht="16.5" customHeight="1" x14ac:dyDescent="0.25">
      <c r="A75" s="52"/>
      <c r="B75" s="58">
        <v>3299</v>
      </c>
      <c r="C75" s="53"/>
      <c r="D75" s="51" t="s">
        <v>91</v>
      </c>
      <c r="E75" s="213">
        <v>331.81</v>
      </c>
      <c r="F75" s="213">
        <v>0</v>
      </c>
      <c r="G75" s="213">
        <v>0</v>
      </c>
      <c r="H75" s="214"/>
      <c r="I75" s="215"/>
      <c r="J75" s="196"/>
      <c r="K75" s="196"/>
      <c r="L75" s="196"/>
      <c r="M75" s="196"/>
      <c r="N75" s="196"/>
      <c r="O75" s="196"/>
      <c r="P75" s="196"/>
      <c r="Q75" s="196"/>
      <c r="R75" s="196"/>
    </row>
    <row r="76" spans="1:18" s="103" customFormat="1" x14ac:dyDescent="0.25">
      <c r="A76" s="104" t="s">
        <v>113</v>
      </c>
      <c r="B76" s="105"/>
      <c r="C76" s="106"/>
      <c r="D76" s="107" t="s">
        <v>114</v>
      </c>
      <c r="E76" s="209">
        <f>E78</f>
        <v>0</v>
      </c>
      <c r="F76" s="209">
        <f>F78</f>
        <v>0</v>
      </c>
      <c r="G76" s="209">
        <f>G78</f>
        <v>0</v>
      </c>
      <c r="H76" s="210"/>
      <c r="I76" s="232"/>
      <c r="J76" s="196"/>
      <c r="K76" s="196"/>
      <c r="L76" s="196"/>
      <c r="M76" s="196"/>
      <c r="N76" s="196"/>
      <c r="O76" s="196"/>
      <c r="P76" s="196"/>
      <c r="Q76" s="196"/>
      <c r="R76" s="196"/>
    </row>
    <row r="77" spans="1:18" s="103" customFormat="1" x14ac:dyDescent="0.25">
      <c r="A77" s="311" t="s">
        <v>218</v>
      </c>
      <c r="B77" s="312"/>
      <c r="C77" s="313"/>
      <c r="D77" s="280" t="s">
        <v>20</v>
      </c>
      <c r="E77" s="213"/>
      <c r="F77" s="213"/>
      <c r="G77" s="213"/>
      <c r="H77" s="214"/>
      <c r="I77" s="215"/>
      <c r="J77" s="196"/>
      <c r="K77" s="196"/>
      <c r="L77" s="196"/>
      <c r="M77" s="196"/>
      <c r="N77" s="196"/>
      <c r="O77" s="196"/>
      <c r="P77" s="196"/>
      <c r="Q77" s="196"/>
      <c r="R77" s="196"/>
    </row>
    <row r="78" spans="1:18" s="79" customFormat="1" x14ac:dyDescent="0.25">
      <c r="A78" s="129"/>
      <c r="B78" s="130">
        <v>3</v>
      </c>
      <c r="C78" s="131"/>
      <c r="D78" s="132" t="s">
        <v>24</v>
      </c>
      <c r="E78" s="216">
        <f>E79</f>
        <v>0</v>
      </c>
      <c r="F78" s="216">
        <f t="shared" ref="F78:G79" si="19">F79</f>
        <v>0</v>
      </c>
      <c r="G78" s="216">
        <f t="shared" si="19"/>
        <v>0</v>
      </c>
      <c r="H78" s="217"/>
      <c r="I78" s="218"/>
      <c r="J78" s="196"/>
      <c r="K78" s="196"/>
      <c r="L78" s="196"/>
      <c r="M78" s="196"/>
      <c r="N78" s="196"/>
      <c r="O78" s="196"/>
      <c r="P78" s="196"/>
      <c r="Q78" s="196"/>
      <c r="R78" s="196"/>
    </row>
    <row r="79" spans="1:18" s="86" customFormat="1" x14ac:dyDescent="0.25">
      <c r="A79" s="82"/>
      <c r="B79" s="91">
        <v>32</v>
      </c>
      <c r="C79" s="84"/>
      <c r="D79" s="85" t="s">
        <v>43</v>
      </c>
      <c r="E79" s="229">
        <f>E80</f>
        <v>0</v>
      </c>
      <c r="F79" s="229">
        <f t="shared" si="19"/>
        <v>0</v>
      </c>
      <c r="G79" s="229">
        <f t="shared" si="19"/>
        <v>0</v>
      </c>
      <c r="H79" s="230"/>
      <c r="I79" s="231"/>
      <c r="J79" s="196"/>
      <c r="K79" s="196"/>
      <c r="L79" s="196"/>
      <c r="M79" s="196"/>
      <c r="N79" s="196"/>
      <c r="O79" s="196"/>
      <c r="P79" s="196"/>
      <c r="Q79" s="196"/>
      <c r="R79" s="196"/>
    </row>
    <row r="80" spans="1:18" s="149" customFormat="1" ht="18.75" customHeight="1" x14ac:dyDescent="0.25">
      <c r="A80" s="162"/>
      <c r="B80" s="177">
        <v>329</v>
      </c>
      <c r="C80" s="164"/>
      <c r="D80" s="176" t="s">
        <v>91</v>
      </c>
      <c r="E80" s="221">
        <f>E81+E82</f>
        <v>0</v>
      </c>
      <c r="F80" s="221">
        <f t="shared" ref="F80:G80" si="20">F81+F82</f>
        <v>0</v>
      </c>
      <c r="G80" s="221">
        <f t="shared" si="20"/>
        <v>0</v>
      </c>
      <c r="H80" s="222"/>
      <c r="I80" s="223"/>
      <c r="J80" s="196"/>
      <c r="K80" s="196"/>
      <c r="L80" s="196"/>
      <c r="M80" s="196"/>
      <c r="N80" s="196"/>
      <c r="O80" s="196"/>
      <c r="P80" s="196"/>
      <c r="Q80" s="196"/>
      <c r="R80" s="196"/>
    </row>
    <row r="81" spans="1:18" ht="26.25" x14ac:dyDescent="0.25">
      <c r="A81" s="52"/>
      <c r="B81" s="58">
        <v>3291</v>
      </c>
      <c r="C81" s="53"/>
      <c r="D81" s="51" t="s">
        <v>115</v>
      </c>
      <c r="E81" s="213">
        <v>0</v>
      </c>
      <c r="F81" s="213">
        <v>0</v>
      </c>
      <c r="G81" s="213">
        <v>0</v>
      </c>
      <c r="H81" s="214"/>
      <c r="I81" s="215"/>
      <c r="J81" s="196"/>
      <c r="K81" s="196"/>
      <c r="L81" s="196"/>
      <c r="M81" s="196"/>
      <c r="N81" s="196"/>
      <c r="O81" s="196"/>
      <c r="P81" s="196"/>
      <c r="Q81" s="196"/>
      <c r="R81" s="196"/>
    </row>
    <row r="82" spans="1:18" ht="15" customHeight="1" x14ac:dyDescent="0.25">
      <c r="A82" s="52"/>
      <c r="B82" s="58">
        <v>3299</v>
      </c>
      <c r="C82" s="53"/>
      <c r="D82" s="51" t="s">
        <v>91</v>
      </c>
      <c r="E82" s="213">
        <v>0</v>
      </c>
      <c r="F82" s="213">
        <v>0</v>
      </c>
      <c r="G82" s="213">
        <v>0</v>
      </c>
      <c r="H82" s="214"/>
      <c r="I82" s="215"/>
      <c r="J82" s="196"/>
      <c r="K82" s="196"/>
      <c r="L82" s="196"/>
      <c r="M82" s="196"/>
      <c r="N82" s="196"/>
      <c r="O82" s="196"/>
      <c r="P82" s="196"/>
      <c r="Q82" s="196"/>
      <c r="R82" s="196"/>
    </row>
    <row r="83" spans="1:18" s="199" customFormat="1" ht="24" customHeight="1" x14ac:dyDescent="0.25">
      <c r="A83" s="99" t="s">
        <v>120</v>
      </c>
      <c r="B83" s="100"/>
      <c r="C83" s="101"/>
      <c r="D83" s="98" t="s">
        <v>195</v>
      </c>
      <c r="E83" s="209">
        <f>E87</f>
        <v>530.89</v>
      </c>
      <c r="F83" s="209">
        <f t="shared" ref="F83:I83" si="21">F87</f>
        <v>519.35</v>
      </c>
      <c r="G83" s="209">
        <f t="shared" si="21"/>
        <v>530.88</v>
      </c>
      <c r="H83" s="209">
        <f t="shared" si="21"/>
        <v>530.88</v>
      </c>
      <c r="I83" s="209">
        <f t="shared" si="21"/>
        <v>530.88</v>
      </c>
      <c r="J83" s="284"/>
      <c r="K83" s="284"/>
      <c r="L83" s="284"/>
      <c r="M83" s="284"/>
      <c r="N83" s="284"/>
      <c r="O83" s="284"/>
      <c r="P83" s="284"/>
      <c r="Q83" s="284"/>
      <c r="R83" s="284"/>
    </row>
    <row r="84" spans="1:18" s="199" customFormat="1" ht="24" customHeight="1" x14ac:dyDescent="0.25">
      <c r="A84" s="311" t="s">
        <v>218</v>
      </c>
      <c r="B84" s="312"/>
      <c r="C84" s="313"/>
      <c r="D84" s="280" t="s">
        <v>20</v>
      </c>
      <c r="E84" s="213"/>
      <c r="F84" s="213"/>
      <c r="G84" s="213"/>
      <c r="H84" s="214"/>
      <c r="I84" s="215"/>
      <c r="J84" s="284"/>
      <c r="K84" s="284"/>
      <c r="L84" s="284"/>
      <c r="M84" s="284"/>
      <c r="N84" s="284"/>
      <c r="O84" s="284"/>
      <c r="P84" s="284"/>
      <c r="Q84" s="284"/>
      <c r="R84" s="284"/>
    </row>
    <row r="85" spans="1:18" s="79" customFormat="1" x14ac:dyDescent="0.25">
      <c r="A85" s="129"/>
      <c r="B85" s="130">
        <v>3</v>
      </c>
      <c r="C85" s="131"/>
      <c r="D85" s="132" t="s">
        <v>24</v>
      </c>
      <c r="E85" s="216">
        <f>E86</f>
        <v>530.89</v>
      </c>
      <c r="F85" s="217">
        <f t="shared" ref="F85:I87" si="22">F86</f>
        <v>519.35</v>
      </c>
      <c r="G85" s="217">
        <f t="shared" si="22"/>
        <v>530.88</v>
      </c>
      <c r="H85" s="217">
        <f t="shared" si="22"/>
        <v>530.88</v>
      </c>
      <c r="I85" s="217">
        <f t="shared" si="22"/>
        <v>530.88</v>
      </c>
      <c r="J85" s="196"/>
      <c r="K85" s="196"/>
      <c r="L85" s="196"/>
      <c r="M85" s="196"/>
      <c r="N85" s="196"/>
      <c r="O85" s="196"/>
      <c r="P85" s="196"/>
      <c r="Q85" s="196"/>
      <c r="R85" s="196"/>
    </row>
    <row r="86" spans="1:18" s="86" customFormat="1" x14ac:dyDescent="0.25">
      <c r="A86" s="82"/>
      <c r="B86" s="91">
        <v>32</v>
      </c>
      <c r="C86" s="84"/>
      <c r="D86" s="85" t="s">
        <v>43</v>
      </c>
      <c r="E86" s="229">
        <f>E87</f>
        <v>530.89</v>
      </c>
      <c r="F86" s="230">
        <f t="shared" si="22"/>
        <v>519.35</v>
      </c>
      <c r="G86" s="230">
        <f t="shared" si="22"/>
        <v>530.88</v>
      </c>
      <c r="H86" s="230">
        <f t="shared" si="22"/>
        <v>530.88</v>
      </c>
      <c r="I86" s="230">
        <f t="shared" si="22"/>
        <v>530.88</v>
      </c>
      <c r="J86" s="196"/>
      <c r="K86" s="196"/>
      <c r="L86" s="196"/>
      <c r="M86" s="196"/>
      <c r="N86" s="196"/>
      <c r="O86" s="196"/>
      <c r="P86" s="196"/>
      <c r="Q86" s="196"/>
      <c r="R86" s="196"/>
    </row>
    <row r="87" spans="1:18" s="149" customFormat="1" ht="20.25" customHeight="1" x14ac:dyDescent="0.25">
      <c r="A87" s="162"/>
      <c r="B87" s="177">
        <v>323</v>
      </c>
      <c r="C87" s="164"/>
      <c r="D87" s="176" t="s">
        <v>82</v>
      </c>
      <c r="E87" s="221">
        <f>E88</f>
        <v>530.89</v>
      </c>
      <c r="F87" s="221">
        <f t="shared" si="22"/>
        <v>519.35</v>
      </c>
      <c r="G87" s="221">
        <f t="shared" si="22"/>
        <v>530.88</v>
      </c>
      <c r="H87" s="221">
        <f t="shared" si="22"/>
        <v>530.88</v>
      </c>
      <c r="I87" s="221">
        <f t="shared" si="22"/>
        <v>530.88</v>
      </c>
      <c r="J87" s="196"/>
      <c r="K87" s="196"/>
      <c r="L87" s="196"/>
      <c r="M87" s="196"/>
      <c r="N87" s="196"/>
      <c r="O87" s="196"/>
      <c r="P87" s="196"/>
      <c r="Q87" s="196"/>
      <c r="R87" s="196"/>
    </row>
    <row r="88" spans="1:18" s="196" customFormat="1" ht="13.5" customHeight="1" x14ac:dyDescent="0.25">
      <c r="A88" s="68"/>
      <c r="B88" s="58">
        <v>3237</v>
      </c>
      <c r="C88" s="75"/>
      <c r="D88" s="236" t="s">
        <v>198</v>
      </c>
      <c r="E88" s="213">
        <v>530.89</v>
      </c>
      <c r="F88" s="213">
        <v>519.35</v>
      </c>
      <c r="G88" s="213">
        <v>530.88</v>
      </c>
      <c r="H88" s="213">
        <v>530.88</v>
      </c>
      <c r="I88" s="213">
        <v>530.88</v>
      </c>
    </row>
    <row r="89" spans="1:18" s="196" customFormat="1" ht="8.25" customHeight="1" x14ac:dyDescent="0.25">
      <c r="A89" s="68"/>
      <c r="B89" s="197"/>
      <c r="C89" s="70"/>
      <c r="D89" s="198"/>
      <c r="E89" s="213"/>
      <c r="F89" s="214"/>
      <c r="G89" s="214"/>
      <c r="H89" s="214"/>
      <c r="I89" s="215"/>
    </row>
    <row r="90" spans="1:18" s="196" customFormat="1" ht="15.75" customHeight="1" x14ac:dyDescent="0.25">
      <c r="A90" s="104" t="s">
        <v>226</v>
      </c>
      <c r="B90" s="105"/>
      <c r="C90" s="106"/>
      <c r="D90" s="107" t="s">
        <v>199</v>
      </c>
      <c r="E90" s="209">
        <f>E92</f>
        <v>51905.570000000007</v>
      </c>
      <c r="F90" s="210">
        <f>F92</f>
        <v>43470.270000000004</v>
      </c>
      <c r="G90" s="210"/>
      <c r="H90" s="210"/>
      <c r="I90" s="232"/>
    </row>
    <row r="91" spans="1:18" s="196" customFormat="1" ht="15.75" customHeight="1" x14ac:dyDescent="0.25">
      <c r="A91" s="311" t="s">
        <v>218</v>
      </c>
      <c r="B91" s="312"/>
      <c r="C91" s="313"/>
      <c r="D91" s="280" t="s">
        <v>20</v>
      </c>
      <c r="E91" s="213"/>
      <c r="F91" s="214"/>
      <c r="G91" s="214"/>
      <c r="H91" s="214"/>
      <c r="I91" s="215"/>
    </row>
    <row r="92" spans="1:18" s="196" customFormat="1" ht="15.75" customHeight="1" x14ac:dyDescent="0.25">
      <c r="A92" s="129"/>
      <c r="B92" s="138">
        <v>3</v>
      </c>
      <c r="C92" s="139"/>
      <c r="D92" s="140" t="s">
        <v>24</v>
      </c>
      <c r="E92" s="216">
        <f>E93+E101</f>
        <v>51905.570000000007</v>
      </c>
      <c r="F92" s="217">
        <f>F93+F101</f>
        <v>43470.270000000004</v>
      </c>
      <c r="G92" s="217"/>
      <c r="H92" s="217"/>
      <c r="I92" s="218"/>
    </row>
    <row r="93" spans="1:18" s="196" customFormat="1" ht="15" customHeight="1" x14ac:dyDescent="0.25">
      <c r="A93" s="82"/>
      <c r="B93" s="83">
        <v>31</v>
      </c>
      <c r="C93" s="93"/>
      <c r="D93" s="157" t="s">
        <v>25</v>
      </c>
      <c r="E93" s="229">
        <f>E94+E96+E98</f>
        <v>48741.060000000005</v>
      </c>
      <c r="F93" s="230">
        <f>F94+F96+F98</f>
        <v>41366.100000000006</v>
      </c>
      <c r="G93" s="230"/>
      <c r="H93" s="230"/>
      <c r="I93" s="231"/>
    </row>
    <row r="94" spans="1:18" s="196" customFormat="1" ht="16.5" customHeight="1" x14ac:dyDescent="0.25">
      <c r="A94" s="162"/>
      <c r="B94" s="163">
        <v>311</v>
      </c>
      <c r="C94" s="175"/>
      <c r="D94" s="165" t="s">
        <v>143</v>
      </c>
      <c r="E94" s="221">
        <f>E95</f>
        <v>40670.07</v>
      </c>
      <c r="F94" s="222">
        <f>F95</f>
        <v>34145.19</v>
      </c>
      <c r="G94" s="222"/>
      <c r="H94" s="222"/>
      <c r="I94" s="223"/>
    </row>
    <row r="95" spans="1:18" s="196" customFormat="1" ht="17.25" customHeight="1" x14ac:dyDescent="0.25">
      <c r="A95" s="68"/>
      <c r="B95" s="69">
        <v>3111</v>
      </c>
      <c r="C95" s="70"/>
      <c r="D95" s="59" t="s">
        <v>117</v>
      </c>
      <c r="E95" s="213">
        <v>40670.07</v>
      </c>
      <c r="F95" s="214">
        <v>34145.19</v>
      </c>
      <c r="G95" s="214"/>
      <c r="H95" s="214"/>
      <c r="I95" s="215"/>
    </row>
    <row r="96" spans="1:18" s="196" customFormat="1" ht="18.75" customHeight="1" x14ac:dyDescent="0.25">
      <c r="A96" s="162"/>
      <c r="B96" s="163">
        <v>312</v>
      </c>
      <c r="C96" s="175"/>
      <c r="D96" s="165" t="s">
        <v>118</v>
      </c>
      <c r="E96" s="221">
        <f>E97</f>
        <v>1360.41</v>
      </c>
      <c r="F96" s="222">
        <f>F97</f>
        <v>1858.12</v>
      </c>
      <c r="G96" s="222"/>
      <c r="H96" s="222"/>
      <c r="I96" s="223"/>
    </row>
    <row r="97" spans="1:18" s="196" customFormat="1" ht="17.25" customHeight="1" x14ac:dyDescent="0.25">
      <c r="A97" s="68"/>
      <c r="B97" s="69">
        <v>3121</v>
      </c>
      <c r="C97" s="70"/>
      <c r="D97" s="59" t="s">
        <v>118</v>
      </c>
      <c r="E97" s="213">
        <v>1360.41</v>
      </c>
      <c r="F97" s="214">
        <v>1858.12</v>
      </c>
      <c r="G97" s="214"/>
      <c r="H97" s="214"/>
      <c r="I97" s="215"/>
    </row>
    <row r="98" spans="1:18" s="196" customFormat="1" ht="15.75" customHeight="1" x14ac:dyDescent="0.25">
      <c r="A98" s="162"/>
      <c r="B98" s="163">
        <v>313</v>
      </c>
      <c r="C98" s="175"/>
      <c r="D98" s="165" t="s">
        <v>119</v>
      </c>
      <c r="E98" s="221">
        <f>E99</f>
        <v>6710.58</v>
      </c>
      <c r="F98" s="222">
        <f>F99+F100</f>
        <v>5362.79</v>
      </c>
      <c r="G98" s="222"/>
      <c r="H98" s="222"/>
      <c r="I98" s="223"/>
    </row>
    <row r="99" spans="1:18" s="103" customFormat="1" x14ac:dyDescent="0.25">
      <c r="A99" s="68"/>
      <c r="B99" s="69">
        <v>3132</v>
      </c>
      <c r="C99" s="70"/>
      <c r="D99" s="59" t="s">
        <v>144</v>
      </c>
      <c r="E99" s="213">
        <v>6710.58</v>
      </c>
      <c r="F99" s="214">
        <v>5362.79</v>
      </c>
      <c r="G99" s="214"/>
      <c r="H99" s="214"/>
      <c r="I99" s="215"/>
      <c r="J99" s="196"/>
      <c r="K99" s="196"/>
      <c r="L99" s="196"/>
      <c r="M99" s="196"/>
      <c r="N99" s="196"/>
      <c r="O99" s="196"/>
      <c r="P99" s="196"/>
      <c r="Q99" s="196"/>
      <c r="R99" s="196"/>
    </row>
    <row r="100" spans="1:18" s="79" customFormat="1" ht="26.25" x14ac:dyDescent="0.25">
      <c r="A100" s="68"/>
      <c r="B100" s="69">
        <v>3133</v>
      </c>
      <c r="C100" s="70"/>
      <c r="D100" s="59" t="s">
        <v>194</v>
      </c>
      <c r="E100" s="213">
        <v>0</v>
      </c>
      <c r="F100" s="214"/>
      <c r="G100" s="214"/>
      <c r="H100" s="214"/>
      <c r="I100" s="215"/>
      <c r="J100" s="196"/>
      <c r="K100" s="196"/>
      <c r="L100" s="196"/>
      <c r="M100" s="196"/>
      <c r="N100" s="196"/>
      <c r="O100" s="196"/>
      <c r="P100" s="196"/>
      <c r="Q100" s="196"/>
      <c r="R100" s="196"/>
    </row>
    <row r="101" spans="1:18" s="86" customFormat="1" x14ac:dyDescent="0.25">
      <c r="A101" s="82"/>
      <c r="B101" s="83">
        <v>32</v>
      </c>
      <c r="C101" s="93"/>
      <c r="D101" s="157" t="s">
        <v>43</v>
      </c>
      <c r="E101" s="229">
        <f>E102</f>
        <v>3164.5099999999998</v>
      </c>
      <c r="F101" s="230">
        <f>F102</f>
        <v>2104.17</v>
      </c>
      <c r="G101" s="230"/>
      <c r="H101" s="230"/>
      <c r="I101" s="231"/>
      <c r="J101" s="196"/>
      <c r="K101" s="196"/>
      <c r="L101" s="196"/>
      <c r="M101" s="196"/>
      <c r="N101" s="196"/>
      <c r="O101" s="196"/>
      <c r="P101" s="196"/>
      <c r="Q101" s="196"/>
      <c r="R101" s="196"/>
    </row>
    <row r="102" spans="1:18" s="149" customFormat="1" x14ac:dyDescent="0.25">
      <c r="A102" s="162"/>
      <c r="B102" s="163">
        <v>321</v>
      </c>
      <c r="C102" s="175"/>
      <c r="D102" s="165" t="s">
        <v>73</v>
      </c>
      <c r="E102" s="221">
        <f>E103+E104</f>
        <v>3164.5099999999998</v>
      </c>
      <c r="F102" s="222">
        <f>F103+F104</f>
        <v>2104.17</v>
      </c>
      <c r="G102" s="222"/>
      <c r="H102" s="222"/>
      <c r="I102" s="223"/>
      <c r="J102" s="196"/>
      <c r="K102" s="196"/>
      <c r="L102" s="196"/>
      <c r="M102" s="196"/>
      <c r="N102" s="196"/>
      <c r="O102" s="196"/>
      <c r="P102" s="196"/>
      <c r="Q102" s="196"/>
      <c r="R102" s="196"/>
    </row>
    <row r="103" spans="1:18" s="196" customFormat="1" x14ac:dyDescent="0.25">
      <c r="A103" s="68"/>
      <c r="B103" s="69">
        <v>3211</v>
      </c>
      <c r="C103" s="72"/>
      <c r="D103" s="200" t="s">
        <v>74</v>
      </c>
      <c r="E103" s="213">
        <v>265.45</v>
      </c>
      <c r="F103" s="214">
        <v>159.27000000000001</v>
      </c>
      <c r="G103" s="214"/>
      <c r="H103" s="214"/>
      <c r="I103" s="215"/>
    </row>
    <row r="104" spans="1:18" ht="16.5" customHeight="1" x14ac:dyDescent="0.25">
      <c r="A104" s="68"/>
      <c r="B104" s="69">
        <v>3212</v>
      </c>
      <c r="C104" s="70"/>
      <c r="D104" s="59" t="s">
        <v>192</v>
      </c>
      <c r="E104" s="213">
        <v>2899.06</v>
      </c>
      <c r="F104" s="214">
        <v>1944.9</v>
      </c>
      <c r="G104" s="214"/>
      <c r="H104" s="214"/>
      <c r="I104" s="215"/>
      <c r="J104" s="196"/>
      <c r="K104" s="196"/>
      <c r="L104" s="196"/>
      <c r="M104" s="196"/>
      <c r="N104" s="196"/>
      <c r="O104" s="196"/>
      <c r="P104" s="196"/>
      <c r="Q104" s="196"/>
      <c r="R104" s="196"/>
    </row>
    <row r="105" spans="1:18" s="196" customFormat="1" ht="15" customHeight="1" x14ac:dyDescent="0.25">
      <c r="A105" s="104" t="s">
        <v>200</v>
      </c>
      <c r="B105" s="105"/>
      <c r="C105" s="106"/>
      <c r="D105" s="107" t="s">
        <v>201</v>
      </c>
      <c r="E105" s="209">
        <f>E107</f>
        <v>26892.269999999997</v>
      </c>
      <c r="F105" s="209">
        <f>F107</f>
        <v>43470.270000000004</v>
      </c>
      <c r="G105" s="210"/>
      <c r="H105" s="210"/>
      <c r="I105" s="232"/>
    </row>
    <row r="106" spans="1:18" s="196" customFormat="1" ht="15" customHeight="1" x14ac:dyDescent="0.25">
      <c r="A106" s="311" t="s">
        <v>218</v>
      </c>
      <c r="B106" s="312"/>
      <c r="C106" s="313"/>
      <c r="D106" s="280" t="s">
        <v>20</v>
      </c>
      <c r="E106" s="213"/>
      <c r="F106" s="213"/>
      <c r="G106" s="214"/>
      <c r="H106" s="214"/>
      <c r="I106" s="215"/>
    </row>
    <row r="107" spans="1:18" s="196" customFormat="1" ht="15" customHeight="1" x14ac:dyDescent="0.25">
      <c r="A107" s="129"/>
      <c r="B107" s="138">
        <v>3</v>
      </c>
      <c r="C107" s="139"/>
      <c r="D107" s="140" t="s">
        <v>24</v>
      </c>
      <c r="E107" s="216">
        <f>E108+E116</f>
        <v>26892.269999999997</v>
      </c>
      <c r="F107" s="216">
        <f>F108+F116</f>
        <v>43470.270000000004</v>
      </c>
      <c r="G107" s="217"/>
      <c r="H107" s="217"/>
      <c r="I107" s="218"/>
    </row>
    <row r="108" spans="1:18" s="196" customFormat="1" ht="15" customHeight="1" x14ac:dyDescent="0.25">
      <c r="A108" s="153"/>
      <c r="B108" s="150">
        <v>31</v>
      </c>
      <c r="C108" s="151"/>
      <c r="D108" s="157" t="s">
        <v>25</v>
      </c>
      <c r="E108" s="229">
        <f>E109+E111+E113</f>
        <v>25561.039999999997</v>
      </c>
      <c r="F108" s="229">
        <f>F109+F111+F113</f>
        <v>41366.100000000006</v>
      </c>
      <c r="G108" s="230"/>
      <c r="H108" s="230"/>
      <c r="I108" s="231"/>
    </row>
    <row r="109" spans="1:18" s="196" customFormat="1" ht="15" customHeight="1" x14ac:dyDescent="0.25">
      <c r="A109" s="162"/>
      <c r="B109" s="163">
        <v>311</v>
      </c>
      <c r="C109" s="175"/>
      <c r="D109" s="165" t="s">
        <v>143</v>
      </c>
      <c r="E109" s="221">
        <f>E110</f>
        <v>19149.64</v>
      </c>
      <c r="F109" s="221">
        <f>F110</f>
        <v>34145.19</v>
      </c>
      <c r="G109" s="222"/>
      <c r="H109" s="222"/>
      <c r="I109" s="223"/>
    </row>
    <row r="110" spans="1:18" s="196" customFormat="1" ht="15" customHeight="1" x14ac:dyDescent="0.25">
      <c r="A110" s="73"/>
      <c r="B110" s="74">
        <v>3111</v>
      </c>
      <c r="C110" s="75"/>
      <c r="D110" s="59" t="s">
        <v>117</v>
      </c>
      <c r="E110" s="213">
        <v>19149.64</v>
      </c>
      <c r="F110" s="213">
        <v>34145.19</v>
      </c>
      <c r="G110" s="214"/>
      <c r="H110" s="214"/>
      <c r="I110" s="215"/>
    </row>
    <row r="111" spans="1:18" s="196" customFormat="1" ht="15" customHeight="1" x14ac:dyDescent="0.25">
      <c r="A111" s="162"/>
      <c r="B111" s="163">
        <v>312</v>
      </c>
      <c r="C111" s="175"/>
      <c r="D111" s="165" t="s">
        <v>118</v>
      </c>
      <c r="E111" s="221">
        <f>E112</f>
        <v>3251.71</v>
      </c>
      <c r="F111" s="221">
        <f>F112</f>
        <v>1858.12</v>
      </c>
      <c r="G111" s="222"/>
      <c r="H111" s="222"/>
      <c r="I111" s="223"/>
    </row>
    <row r="112" spans="1:18" s="196" customFormat="1" ht="15" customHeight="1" x14ac:dyDescent="0.25">
      <c r="A112" s="73"/>
      <c r="B112" s="74">
        <v>3121</v>
      </c>
      <c r="C112" s="75"/>
      <c r="D112" s="59" t="s">
        <v>118</v>
      </c>
      <c r="E112" s="213">
        <v>3251.71</v>
      </c>
      <c r="F112" s="213">
        <v>1858.12</v>
      </c>
      <c r="G112" s="214"/>
      <c r="H112" s="214"/>
      <c r="I112" s="215"/>
    </row>
    <row r="113" spans="1:9" s="196" customFormat="1" ht="15" customHeight="1" x14ac:dyDescent="0.25">
      <c r="A113" s="162"/>
      <c r="B113" s="163">
        <v>313</v>
      </c>
      <c r="C113" s="175"/>
      <c r="D113" s="165" t="s">
        <v>119</v>
      </c>
      <c r="E113" s="221">
        <f>E114</f>
        <v>3159.69</v>
      </c>
      <c r="F113" s="221">
        <f>F114</f>
        <v>5362.79</v>
      </c>
      <c r="G113" s="222"/>
      <c r="H113" s="222"/>
      <c r="I113" s="223"/>
    </row>
    <row r="114" spans="1:9" s="196" customFormat="1" ht="15" customHeight="1" x14ac:dyDescent="0.25">
      <c r="A114" s="73"/>
      <c r="B114" s="74">
        <v>3132</v>
      </c>
      <c r="C114" s="75"/>
      <c r="D114" s="59" t="s">
        <v>144</v>
      </c>
      <c r="E114" s="213">
        <v>3159.69</v>
      </c>
      <c r="F114" s="213">
        <v>5362.79</v>
      </c>
      <c r="G114" s="214"/>
      <c r="H114" s="214"/>
      <c r="I114" s="215"/>
    </row>
    <row r="115" spans="1:9" s="196" customFormat="1" ht="15" customHeight="1" x14ac:dyDescent="0.25">
      <c r="A115" s="73"/>
      <c r="B115" s="74">
        <v>3133</v>
      </c>
      <c r="C115" s="75"/>
      <c r="D115" s="59" t="s">
        <v>194</v>
      </c>
      <c r="E115" s="213">
        <v>0</v>
      </c>
      <c r="F115" s="213">
        <v>0</v>
      </c>
      <c r="G115" s="214"/>
      <c r="H115" s="214"/>
      <c r="I115" s="215"/>
    </row>
    <row r="116" spans="1:9" s="196" customFormat="1" ht="15" customHeight="1" x14ac:dyDescent="0.25">
      <c r="A116" s="153"/>
      <c r="B116" s="150">
        <v>32</v>
      </c>
      <c r="C116" s="151"/>
      <c r="D116" s="157" t="s">
        <v>43</v>
      </c>
      <c r="E116" s="229">
        <f>E117</f>
        <v>1331.23</v>
      </c>
      <c r="F116" s="229">
        <f>F117</f>
        <v>2104.17</v>
      </c>
      <c r="G116" s="230"/>
      <c r="H116" s="230"/>
      <c r="I116" s="231"/>
    </row>
    <row r="117" spans="1:9" s="196" customFormat="1" ht="15" customHeight="1" x14ac:dyDescent="0.25">
      <c r="A117" s="162"/>
      <c r="B117" s="163">
        <v>321</v>
      </c>
      <c r="C117" s="175"/>
      <c r="D117" s="165" t="s">
        <v>73</v>
      </c>
      <c r="E117" s="221">
        <f>E118+E119</f>
        <v>1331.23</v>
      </c>
      <c r="F117" s="221">
        <f>F118+F119</f>
        <v>2104.17</v>
      </c>
      <c r="G117" s="222"/>
      <c r="H117" s="222"/>
      <c r="I117" s="223"/>
    </row>
    <row r="118" spans="1:9" s="196" customFormat="1" ht="15" customHeight="1" x14ac:dyDescent="0.25">
      <c r="A118" s="73"/>
      <c r="B118" s="74">
        <v>3211</v>
      </c>
      <c r="C118" s="72"/>
      <c r="D118" s="200" t="s">
        <v>74</v>
      </c>
      <c r="E118" s="213">
        <v>154.22</v>
      </c>
      <c r="F118" s="213">
        <v>159.27000000000001</v>
      </c>
      <c r="G118" s="214"/>
      <c r="H118" s="214"/>
      <c r="I118" s="215"/>
    </row>
    <row r="119" spans="1:9" s="196" customFormat="1" ht="15" customHeight="1" x14ac:dyDescent="0.25">
      <c r="A119" s="73"/>
      <c r="B119" s="74">
        <v>3212</v>
      </c>
      <c r="C119" s="75"/>
      <c r="D119" s="59" t="s">
        <v>192</v>
      </c>
      <c r="E119" s="213">
        <v>1177.01</v>
      </c>
      <c r="F119" s="213">
        <v>1944.9</v>
      </c>
      <c r="G119" s="214"/>
      <c r="H119" s="214"/>
      <c r="I119" s="215"/>
    </row>
    <row r="120" spans="1:9" s="196" customFormat="1" ht="15" customHeight="1" x14ac:dyDescent="0.25">
      <c r="A120" s="104" t="s">
        <v>200</v>
      </c>
      <c r="B120" s="105"/>
      <c r="C120" s="106"/>
      <c r="D120" s="107" t="s">
        <v>227</v>
      </c>
      <c r="E120" s="209">
        <f>E122</f>
        <v>0</v>
      </c>
      <c r="F120" s="209">
        <f t="shared" ref="F120" si="23">F122</f>
        <v>43470.270000000004</v>
      </c>
      <c r="G120" s="209">
        <f>G122</f>
        <v>94968.12000000001</v>
      </c>
      <c r="H120" s="209">
        <f t="shared" ref="H120:I120" si="24">H122</f>
        <v>0</v>
      </c>
      <c r="I120" s="209">
        <f t="shared" si="24"/>
        <v>0</v>
      </c>
    </row>
    <row r="121" spans="1:9" s="196" customFormat="1" ht="15" customHeight="1" x14ac:dyDescent="0.25">
      <c r="A121" s="311" t="s">
        <v>218</v>
      </c>
      <c r="B121" s="312"/>
      <c r="C121" s="313"/>
      <c r="D121" s="280" t="s">
        <v>20</v>
      </c>
      <c r="E121" s="213"/>
      <c r="F121" s="213"/>
      <c r="G121" s="213"/>
      <c r="H121" s="213"/>
      <c r="I121" s="213"/>
    </row>
    <row r="122" spans="1:9" s="196" customFormat="1" ht="15" customHeight="1" x14ac:dyDescent="0.25">
      <c r="A122" s="129"/>
      <c r="B122" s="138">
        <v>3</v>
      </c>
      <c r="C122" s="139"/>
      <c r="D122" s="140" t="s">
        <v>24</v>
      </c>
      <c r="E122" s="216">
        <f>E123+E131</f>
        <v>0</v>
      </c>
      <c r="F122" s="216">
        <f t="shared" ref="F122" si="25">F123+F131</f>
        <v>43470.270000000004</v>
      </c>
      <c r="G122" s="216">
        <f>G123+G131</f>
        <v>94968.12000000001</v>
      </c>
      <c r="H122" s="216">
        <f t="shared" ref="H122:I122" si="26">H123+H131</f>
        <v>0</v>
      </c>
      <c r="I122" s="216">
        <f t="shared" si="26"/>
        <v>0</v>
      </c>
    </row>
    <row r="123" spans="1:9" s="196" customFormat="1" ht="15" customHeight="1" x14ac:dyDescent="0.25">
      <c r="A123" s="153"/>
      <c r="B123" s="150">
        <v>31</v>
      </c>
      <c r="C123" s="151"/>
      <c r="D123" s="157" t="s">
        <v>25</v>
      </c>
      <c r="E123" s="229">
        <f>E124+E126+E128</f>
        <v>0</v>
      </c>
      <c r="F123" s="229">
        <f t="shared" ref="F123" si="27">F124+F126+F128</f>
        <v>41366.100000000006</v>
      </c>
      <c r="G123" s="229">
        <f>G124+G126+G128</f>
        <v>90759.780000000013</v>
      </c>
      <c r="H123" s="229">
        <f t="shared" ref="H123:I123" si="28">H124+H126+H128</f>
        <v>0</v>
      </c>
      <c r="I123" s="229">
        <f t="shared" si="28"/>
        <v>0</v>
      </c>
    </row>
    <row r="124" spans="1:9" s="196" customFormat="1" ht="15" customHeight="1" x14ac:dyDescent="0.25">
      <c r="A124" s="162"/>
      <c r="B124" s="163">
        <v>311</v>
      </c>
      <c r="C124" s="175"/>
      <c r="D124" s="165" t="s">
        <v>143</v>
      </c>
      <c r="E124" s="221">
        <f>E125</f>
        <v>0</v>
      </c>
      <c r="F124" s="221">
        <f t="shared" ref="F124" si="29">F125</f>
        <v>34145.19</v>
      </c>
      <c r="G124" s="221">
        <f>G125</f>
        <v>74715.490000000005</v>
      </c>
      <c r="H124" s="221">
        <f t="shared" ref="H124:I124" si="30">H125</f>
        <v>0</v>
      </c>
      <c r="I124" s="221">
        <f t="shared" si="30"/>
        <v>0</v>
      </c>
    </row>
    <row r="125" spans="1:9" s="196" customFormat="1" ht="15" customHeight="1" x14ac:dyDescent="0.25">
      <c r="A125" s="73"/>
      <c r="B125" s="74">
        <v>3111</v>
      </c>
      <c r="C125" s="75"/>
      <c r="D125" s="59" t="s">
        <v>117</v>
      </c>
      <c r="E125" s="213"/>
      <c r="F125" s="213">
        <v>34145.19</v>
      </c>
      <c r="G125" s="213">
        <v>74715.490000000005</v>
      </c>
      <c r="H125" s="213"/>
      <c r="I125" s="213"/>
    </row>
    <row r="126" spans="1:9" s="196" customFormat="1" ht="15" customHeight="1" x14ac:dyDescent="0.25">
      <c r="A126" s="162"/>
      <c r="B126" s="163">
        <v>312</v>
      </c>
      <c r="C126" s="175"/>
      <c r="D126" s="165" t="s">
        <v>118</v>
      </c>
      <c r="E126" s="221">
        <f>E127</f>
        <v>0</v>
      </c>
      <c r="F126" s="221">
        <f t="shared" ref="F126" si="31">F127</f>
        <v>1858.12</v>
      </c>
      <c r="G126" s="221">
        <f>G127</f>
        <v>3716.24</v>
      </c>
      <c r="H126" s="221">
        <f t="shared" ref="H126:I126" si="32">H127</f>
        <v>0</v>
      </c>
      <c r="I126" s="221">
        <f t="shared" si="32"/>
        <v>0</v>
      </c>
    </row>
    <row r="127" spans="1:9" s="196" customFormat="1" ht="15" customHeight="1" x14ac:dyDescent="0.25">
      <c r="A127" s="73"/>
      <c r="B127" s="74">
        <v>3121</v>
      </c>
      <c r="C127" s="75"/>
      <c r="D127" s="59" t="s">
        <v>118</v>
      </c>
      <c r="E127" s="213"/>
      <c r="F127" s="213">
        <v>1858.12</v>
      </c>
      <c r="G127" s="213">
        <v>3716.24</v>
      </c>
      <c r="H127" s="213"/>
      <c r="I127" s="213"/>
    </row>
    <row r="128" spans="1:9" s="196" customFormat="1" ht="15" customHeight="1" x14ac:dyDescent="0.25">
      <c r="A128" s="162"/>
      <c r="B128" s="163">
        <v>313</v>
      </c>
      <c r="C128" s="175"/>
      <c r="D128" s="165" t="s">
        <v>119</v>
      </c>
      <c r="E128" s="221">
        <f>E129</f>
        <v>0</v>
      </c>
      <c r="F128" s="221">
        <f t="shared" ref="F128" si="33">F129</f>
        <v>5362.79</v>
      </c>
      <c r="G128" s="221">
        <f>G129</f>
        <v>12328.05</v>
      </c>
      <c r="H128" s="221">
        <f t="shared" ref="H128:I128" si="34">H129</f>
        <v>0</v>
      </c>
      <c r="I128" s="221">
        <f t="shared" si="34"/>
        <v>0</v>
      </c>
    </row>
    <row r="129" spans="1:9" s="196" customFormat="1" ht="15" customHeight="1" x14ac:dyDescent="0.25">
      <c r="A129" s="73"/>
      <c r="B129" s="74">
        <v>3132</v>
      </c>
      <c r="C129" s="75"/>
      <c r="D129" s="59" t="s">
        <v>144</v>
      </c>
      <c r="E129" s="213"/>
      <c r="F129" s="213">
        <v>5362.79</v>
      </c>
      <c r="G129" s="213">
        <v>12328.05</v>
      </c>
      <c r="H129" s="213"/>
      <c r="I129" s="213"/>
    </row>
    <row r="130" spans="1:9" s="196" customFormat="1" ht="15" customHeight="1" x14ac:dyDescent="0.25">
      <c r="A130" s="73"/>
      <c r="B130" s="74">
        <v>3133</v>
      </c>
      <c r="C130" s="75"/>
      <c r="D130" s="59" t="s">
        <v>194</v>
      </c>
      <c r="E130" s="213">
        <v>0</v>
      </c>
      <c r="F130" s="213">
        <v>0</v>
      </c>
      <c r="G130" s="213">
        <v>0</v>
      </c>
      <c r="H130" s="213">
        <v>0</v>
      </c>
      <c r="I130" s="213">
        <v>0</v>
      </c>
    </row>
    <row r="131" spans="1:9" s="196" customFormat="1" ht="15" customHeight="1" x14ac:dyDescent="0.25">
      <c r="A131" s="153"/>
      <c r="B131" s="150">
        <v>32</v>
      </c>
      <c r="C131" s="151"/>
      <c r="D131" s="157" t="s">
        <v>43</v>
      </c>
      <c r="E131" s="229">
        <f>E132</f>
        <v>0</v>
      </c>
      <c r="F131" s="229">
        <f t="shared" ref="F131" si="35">F132</f>
        <v>2104.17</v>
      </c>
      <c r="G131" s="229">
        <f>G132</f>
        <v>4208.34</v>
      </c>
      <c r="H131" s="229">
        <f t="shared" ref="H131:I131" si="36">H132</f>
        <v>0</v>
      </c>
      <c r="I131" s="229">
        <f t="shared" si="36"/>
        <v>0</v>
      </c>
    </row>
    <row r="132" spans="1:9" s="196" customFormat="1" ht="15" customHeight="1" x14ac:dyDescent="0.25">
      <c r="A132" s="162"/>
      <c r="B132" s="163">
        <v>321</v>
      </c>
      <c r="C132" s="175"/>
      <c r="D132" s="165" t="s">
        <v>73</v>
      </c>
      <c r="E132" s="221">
        <f>E133+E134</f>
        <v>0</v>
      </c>
      <c r="F132" s="221">
        <f>F133+F134</f>
        <v>2104.17</v>
      </c>
      <c r="G132" s="221">
        <f>G133+G134</f>
        <v>4208.34</v>
      </c>
      <c r="H132" s="221">
        <f>H133+H134</f>
        <v>0</v>
      </c>
      <c r="I132" s="221">
        <f>I133+I134</f>
        <v>0</v>
      </c>
    </row>
    <row r="133" spans="1:9" s="196" customFormat="1" ht="15" customHeight="1" x14ac:dyDescent="0.25">
      <c r="A133" s="73"/>
      <c r="B133" s="74">
        <v>3211</v>
      </c>
      <c r="C133" s="72"/>
      <c r="D133" s="200" t="s">
        <v>74</v>
      </c>
      <c r="E133" s="213"/>
      <c r="F133" s="213">
        <v>159.27000000000001</v>
      </c>
      <c r="G133" s="213">
        <v>318.54000000000002</v>
      </c>
      <c r="H133" s="213"/>
      <c r="I133" s="213"/>
    </row>
    <row r="134" spans="1:9" s="196" customFormat="1" ht="15" customHeight="1" x14ac:dyDescent="0.25">
      <c r="A134" s="73"/>
      <c r="B134" s="74">
        <v>3212</v>
      </c>
      <c r="C134" s="75"/>
      <c r="D134" s="59" t="s">
        <v>192</v>
      </c>
      <c r="E134" s="213"/>
      <c r="F134" s="213">
        <v>1944.9</v>
      </c>
      <c r="G134" s="213">
        <v>3889.8</v>
      </c>
      <c r="H134" s="213"/>
      <c r="I134" s="213"/>
    </row>
    <row r="135" spans="1:9" s="196" customFormat="1" ht="15" customHeight="1" x14ac:dyDescent="0.25">
      <c r="A135" s="104" t="s">
        <v>214</v>
      </c>
      <c r="B135" s="105"/>
      <c r="C135" s="106"/>
      <c r="D135" s="107" t="s">
        <v>228</v>
      </c>
      <c r="E135" s="209">
        <f t="shared" ref="E135:F135" si="37">E137</f>
        <v>0</v>
      </c>
      <c r="F135" s="209">
        <f t="shared" si="37"/>
        <v>0</v>
      </c>
      <c r="G135" s="209">
        <f>G137</f>
        <v>0</v>
      </c>
      <c r="H135" s="209">
        <f t="shared" ref="H135:I135" si="38">H137</f>
        <v>94968.12000000001</v>
      </c>
      <c r="I135" s="209">
        <f t="shared" si="38"/>
        <v>94968.12000000001</v>
      </c>
    </row>
    <row r="136" spans="1:9" s="196" customFormat="1" ht="15" customHeight="1" x14ac:dyDescent="0.25">
      <c r="A136" s="311" t="s">
        <v>218</v>
      </c>
      <c r="B136" s="312"/>
      <c r="C136" s="313"/>
      <c r="D136" s="280" t="s">
        <v>20</v>
      </c>
      <c r="E136" s="213"/>
      <c r="F136" s="213"/>
      <c r="G136" s="213"/>
      <c r="H136" s="213"/>
      <c r="I136" s="213"/>
    </row>
    <row r="137" spans="1:9" s="196" customFormat="1" ht="15" customHeight="1" x14ac:dyDescent="0.25">
      <c r="A137" s="129"/>
      <c r="B137" s="138">
        <v>3</v>
      </c>
      <c r="C137" s="139"/>
      <c r="D137" s="140" t="s">
        <v>24</v>
      </c>
      <c r="E137" s="216">
        <f t="shared" ref="E137:F137" si="39">E138+E146</f>
        <v>0</v>
      </c>
      <c r="F137" s="216">
        <f t="shared" si="39"/>
        <v>0</v>
      </c>
      <c r="G137" s="216">
        <f>G138+G146</f>
        <v>0</v>
      </c>
      <c r="H137" s="216">
        <f t="shared" ref="H137:I137" si="40">H138+H146</f>
        <v>94968.12000000001</v>
      </c>
      <c r="I137" s="216">
        <f t="shared" si="40"/>
        <v>94968.12000000001</v>
      </c>
    </row>
    <row r="138" spans="1:9" s="196" customFormat="1" ht="15" customHeight="1" x14ac:dyDescent="0.25">
      <c r="A138" s="153"/>
      <c r="B138" s="254">
        <v>31</v>
      </c>
      <c r="C138" s="255"/>
      <c r="D138" s="157" t="s">
        <v>25</v>
      </c>
      <c r="E138" s="229">
        <f t="shared" ref="E138:F138" si="41">E139+E141+E143</f>
        <v>0</v>
      </c>
      <c r="F138" s="229">
        <f t="shared" si="41"/>
        <v>0</v>
      </c>
      <c r="G138" s="229">
        <f>G139+G141+G143</f>
        <v>0</v>
      </c>
      <c r="H138" s="229">
        <f t="shared" ref="H138:I138" si="42">H139+H141+H143</f>
        <v>90759.780000000013</v>
      </c>
      <c r="I138" s="229">
        <f t="shared" si="42"/>
        <v>90759.780000000013</v>
      </c>
    </row>
    <row r="139" spans="1:9" s="196" customFormat="1" ht="15" customHeight="1" x14ac:dyDescent="0.25">
      <c r="A139" s="162"/>
      <c r="B139" s="163">
        <v>311</v>
      </c>
      <c r="C139" s="175"/>
      <c r="D139" s="165" t="s">
        <v>143</v>
      </c>
      <c r="E139" s="221">
        <f t="shared" ref="E139:F139" si="43">E140</f>
        <v>0</v>
      </c>
      <c r="F139" s="221">
        <f t="shared" si="43"/>
        <v>0</v>
      </c>
      <c r="G139" s="221">
        <f>G140</f>
        <v>0</v>
      </c>
      <c r="H139" s="221">
        <f t="shared" ref="H139:I139" si="44">H140</f>
        <v>74715.490000000005</v>
      </c>
      <c r="I139" s="221">
        <f t="shared" si="44"/>
        <v>74715.490000000005</v>
      </c>
    </row>
    <row r="140" spans="1:9" s="196" customFormat="1" ht="15" customHeight="1" x14ac:dyDescent="0.25">
      <c r="A140" s="251"/>
      <c r="B140" s="252">
        <v>3111</v>
      </c>
      <c r="C140" s="253"/>
      <c r="D140" s="59" t="s">
        <v>117</v>
      </c>
      <c r="E140" s="213"/>
      <c r="F140" s="213"/>
      <c r="G140" s="213"/>
      <c r="H140" s="213">
        <v>74715.490000000005</v>
      </c>
      <c r="I140" s="213">
        <v>74715.490000000005</v>
      </c>
    </row>
    <row r="141" spans="1:9" s="196" customFormat="1" ht="15" customHeight="1" x14ac:dyDescent="0.25">
      <c r="A141" s="162"/>
      <c r="B141" s="163">
        <v>312</v>
      </c>
      <c r="C141" s="175"/>
      <c r="D141" s="165" t="s">
        <v>118</v>
      </c>
      <c r="E141" s="221">
        <f t="shared" ref="E141:F141" si="45">E142</f>
        <v>0</v>
      </c>
      <c r="F141" s="221">
        <f t="shared" si="45"/>
        <v>0</v>
      </c>
      <c r="G141" s="221">
        <f>G142</f>
        <v>0</v>
      </c>
      <c r="H141" s="221">
        <f t="shared" ref="H141:I141" si="46">H142</f>
        <v>3716.24</v>
      </c>
      <c r="I141" s="221">
        <f t="shared" si="46"/>
        <v>3716.24</v>
      </c>
    </row>
    <row r="142" spans="1:9" s="196" customFormat="1" ht="15" customHeight="1" x14ac:dyDescent="0.25">
      <c r="A142" s="251"/>
      <c r="B142" s="252">
        <v>3121</v>
      </c>
      <c r="C142" s="253"/>
      <c r="D142" s="59" t="s">
        <v>118</v>
      </c>
      <c r="E142" s="213"/>
      <c r="F142" s="213"/>
      <c r="G142" s="213"/>
      <c r="H142" s="213">
        <v>3716.24</v>
      </c>
      <c r="I142" s="213">
        <v>3716.24</v>
      </c>
    </row>
    <row r="143" spans="1:9" s="196" customFormat="1" ht="15" customHeight="1" x14ac:dyDescent="0.25">
      <c r="A143" s="162"/>
      <c r="B143" s="163">
        <v>313</v>
      </c>
      <c r="C143" s="175"/>
      <c r="D143" s="165" t="s">
        <v>119</v>
      </c>
      <c r="E143" s="221">
        <f t="shared" ref="E143:F143" si="47">E144</f>
        <v>0</v>
      </c>
      <c r="F143" s="221">
        <f t="shared" si="47"/>
        <v>0</v>
      </c>
      <c r="G143" s="221">
        <f>G144</f>
        <v>0</v>
      </c>
      <c r="H143" s="221">
        <f t="shared" ref="H143:I143" si="48">H144</f>
        <v>12328.05</v>
      </c>
      <c r="I143" s="221">
        <f t="shared" si="48"/>
        <v>12328.05</v>
      </c>
    </row>
    <row r="144" spans="1:9" s="196" customFormat="1" ht="15" customHeight="1" x14ac:dyDescent="0.25">
      <c r="A144" s="251"/>
      <c r="B144" s="252">
        <v>3132</v>
      </c>
      <c r="C144" s="253"/>
      <c r="D144" s="59" t="s">
        <v>144</v>
      </c>
      <c r="E144" s="213"/>
      <c r="F144" s="213"/>
      <c r="G144" s="213"/>
      <c r="H144" s="213">
        <v>12328.05</v>
      </c>
      <c r="I144" s="213">
        <v>12328.05</v>
      </c>
    </row>
    <row r="145" spans="1:25" s="196" customFormat="1" ht="15" customHeight="1" x14ac:dyDescent="0.25">
      <c r="A145" s="251"/>
      <c r="B145" s="252">
        <v>3133</v>
      </c>
      <c r="C145" s="253"/>
      <c r="D145" s="59" t="s">
        <v>194</v>
      </c>
      <c r="E145" s="213">
        <v>0</v>
      </c>
      <c r="F145" s="213">
        <v>0</v>
      </c>
      <c r="G145" s="213">
        <v>0</v>
      </c>
      <c r="H145" s="213">
        <v>0</v>
      </c>
      <c r="I145" s="213">
        <v>0</v>
      </c>
    </row>
    <row r="146" spans="1:25" s="196" customFormat="1" ht="15" customHeight="1" x14ac:dyDescent="0.25">
      <c r="A146" s="153"/>
      <c r="B146" s="254">
        <v>32</v>
      </c>
      <c r="C146" s="255"/>
      <c r="D146" s="157" t="s">
        <v>43</v>
      </c>
      <c r="E146" s="229">
        <f t="shared" ref="E146:F146" si="49">E147</f>
        <v>0</v>
      </c>
      <c r="F146" s="229">
        <f t="shared" si="49"/>
        <v>0</v>
      </c>
      <c r="G146" s="229">
        <f>G147</f>
        <v>0</v>
      </c>
      <c r="H146" s="229">
        <f t="shared" ref="H146:I146" si="50">H147</f>
        <v>4208.34</v>
      </c>
      <c r="I146" s="229">
        <f t="shared" si="50"/>
        <v>4208.34</v>
      </c>
    </row>
    <row r="147" spans="1:25" s="196" customFormat="1" ht="15" customHeight="1" x14ac:dyDescent="0.25">
      <c r="A147" s="162"/>
      <c r="B147" s="163">
        <v>321</v>
      </c>
      <c r="C147" s="175"/>
      <c r="D147" s="165" t="s">
        <v>73</v>
      </c>
      <c r="E147" s="221">
        <f t="shared" ref="E147:F147" si="51">E148+E149</f>
        <v>0</v>
      </c>
      <c r="F147" s="221">
        <f t="shared" si="51"/>
        <v>0</v>
      </c>
      <c r="G147" s="221">
        <f>G148+G149</f>
        <v>0</v>
      </c>
      <c r="H147" s="221">
        <f>H148+H149</f>
        <v>4208.34</v>
      </c>
      <c r="I147" s="221">
        <f>I148+I149</f>
        <v>4208.34</v>
      </c>
    </row>
    <row r="148" spans="1:25" s="196" customFormat="1" ht="15" customHeight="1" x14ac:dyDescent="0.25">
      <c r="A148" s="251"/>
      <c r="B148" s="252">
        <v>3211</v>
      </c>
      <c r="C148" s="72"/>
      <c r="D148" s="200" t="s">
        <v>74</v>
      </c>
      <c r="E148" s="213"/>
      <c r="F148" s="213"/>
      <c r="G148" s="213"/>
      <c r="H148" s="213">
        <v>318.54000000000002</v>
      </c>
      <c r="I148" s="213">
        <v>318.54000000000002</v>
      </c>
    </row>
    <row r="149" spans="1:25" s="196" customFormat="1" ht="15" customHeight="1" x14ac:dyDescent="0.25">
      <c r="A149" s="251"/>
      <c r="B149" s="252">
        <v>3212</v>
      </c>
      <c r="C149" s="253"/>
      <c r="D149" s="59" t="s">
        <v>192</v>
      </c>
      <c r="E149" s="213"/>
      <c r="F149" s="213"/>
      <c r="G149" s="213"/>
      <c r="H149" s="213">
        <v>3889.8</v>
      </c>
      <c r="I149" s="213">
        <v>3889.8</v>
      </c>
    </row>
    <row r="150" spans="1:25" s="196" customFormat="1" ht="15" customHeight="1" x14ac:dyDescent="0.25">
      <c r="A150" s="251"/>
      <c r="B150" s="252"/>
      <c r="C150" s="253"/>
      <c r="D150" s="59"/>
      <c r="E150" s="213"/>
      <c r="F150" s="213"/>
      <c r="G150" s="213"/>
      <c r="H150" s="213"/>
      <c r="I150" s="213"/>
    </row>
    <row r="151" spans="1:25" s="103" customFormat="1" ht="26.25" x14ac:dyDescent="0.25">
      <c r="A151" s="108" t="s">
        <v>106</v>
      </c>
      <c r="B151" s="105"/>
      <c r="C151" s="106"/>
      <c r="D151" s="107" t="s">
        <v>121</v>
      </c>
      <c r="E151" s="209">
        <f>E152</f>
        <v>2719.65</v>
      </c>
      <c r="F151" s="209">
        <f t="shared" ref="F151:I156" si="52">F152</f>
        <v>2692.36</v>
      </c>
      <c r="G151" s="209">
        <f t="shared" si="52"/>
        <v>0</v>
      </c>
      <c r="H151" s="209">
        <f t="shared" si="52"/>
        <v>0</v>
      </c>
      <c r="I151" s="209">
        <f t="shared" si="52"/>
        <v>0</v>
      </c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</row>
    <row r="152" spans="1:25" s="113" customFormat="1" ht="30" customHeight="1" x14ac:dyDescent="0.25">
      <c r="A152" s="109" t="s">
        <v>126</v>
      </c>
      <c r="B152" s="110"/>
      <c r="C152" s="111"/>
      <c r="D152" s="112" t="s">
        <v>122</v>
      </c>
      <c r="E152" s="233">
        <f>E154</f>
        <v>2719.65</v>
      </c>
      <c r="F152" s="233">
        <f>F154</f>
        <v>2692.36</v>
      </c>
      <c r="G152" s="233">
        <f>G154</f>
        <v>0</v>
      </c>
      <c r="H152" s="233">
        <f>H154</f>
        <v>0</v>
      </c>
      <c r="I152" s="233">
        <f>I154</f>
        <v>0</v>
      </c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</row>
    <row r="153" spans="1:25" s="113" customFormat="1" ht="30" customHeight="1" x14ac:dyDescent="0.25">
      <c r="A153" s="311" t="s">
        <v>218</v>
      </c>
      <c r="B153" s="312"/>
      <c r="C153" s="313"/>
      <c r="D153" s="280" t="s">
        <v>20</v>
      </c>
      <c r="E153" s="282"/>
      <c r="F153" s="282"/>
      <c r="G153" s="282"/>
      <c r="H153" s="282"/>
      <c r="I153" s="282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</row>
    <row r="154" spans="1:25" s="79" customFormat="1" x14ac:dyDescent="0.25">
      <c r="A154" s="129"/>
      <c r="B154" s="133">
        <v>3</v>
      </c>
      <c r="C154" s="131"/>
      <c r="D154" s="132" t="s">
        <v>24</v>
      </c>
      <c r="E154" s="216">
        <f>E155</f>
        <v>2719.65</v>
      </c>
      <c r="F154" s="216">
        <f t="shared" si="52"/>
        <v>2692.36</v>
      </c>
      <c r="G154" s="216">
        <f t="shared" si="52"/>
        <v>0</v>
      </c>
      <c r="H154" s="216">
        <f t="shared" si="52"/>
        <v>0</v>
      </c>
      <c r="I154" s="216">
        <f t="shared" si="52"/>
        <v>0</v>
      </c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</row>
    <row r="155" spans="1:25" s="86" customFormat="1" ht="28.5" customHeight="1" x14ac:dyDescent="0.25">
      <c r="A155" s="82"/>
      <c r="B155" s="152">
        <v>37</v>
      </c>
      <c r="C155" s="84"/>
      <c r="D155" s="85" t="s">
        <v>123</v>
      </c>
      <c r="E155" s="229">
        <f>E156</f>
        <v>2719.65</v>
      </c>
      <c r="F155" s="229">
        <f t="shared" si="52"/>
        <v>2692.36</v>
      </c>
      <c r="G155" s="229">
        <f t="shared" si="52"/>
        <v>0</v>
      </c>
      <c r="H155" s="229">
        <f t="shared" si="52"/>
        <v>0</v>
      </c>
      <c r="I155" s="229">
        <f t="shared" si="52"/>
        <v>0</v>
      </c>
      <c r="J155" s="196"/>
      <c r="K155" s="196"/>
      <c r="L155" s="196"/>
      <c r="M155" s="196"/>
      <c r="N155" s="196"/>
      <c r="O155" s="196"/>
      <c r="P155" s="196"/>
      <c r="Q155" s="196"/>
      <c r="R155" s="196"/>
      <c r="S155" s="196"/>
      <c r="T155" s="196"/>
      <c r="U155" s="196"/>
      <c r="V155" s="196"/>
      <c r="W155" s="196"/>
      <c r="X155" s="196"/>
      <c r="Y155" s="196"/>
    </row>
    <row r="156" spans="1:25" s="149" customFormat="1" ht="26.25" x14ac:dyDescent="0.25">
      <c r="A156" s="162"/>
      <c r="B156" s="181">
        <v>372</v>
      </c>
      <c r="C156" s="164"/>
      <c r="D156" s="176" t="s">
        <v>124</v>
      </c>
      <c r="E156" s="221">
        <f>E157</f>
        <v>2719.65</v>
      </c>
      <c r="F156" s="221">
        <f t="shared" si="52"/>
        <v>2692.36</v>
      </c>
      <c r="G156" s="221">
        <f t="shared" si="52"/>
        <v>0</v>
      </c>
      <c r="H156" s="221">
        <f t="shared" si="52"/>
        <v>0</v>
      </c>
      <c r="I156" s="221">
        <f t="shared" si="52"/>
        <v>0</v>
      </c>
      <c r="J156" s="196"/>
      <c r="K156" s="196"/>
      <c r="L156" s="196"/>
      <c r="M156" s="196"/>
      <c r="N156" s="196"/>
      <c r="O156" s="196"/>
      <c r="P156" s="196"/>
      <c r="Q156" s="196"/>
      <c r="R156" s="196"/>
      <c r="S156" s="196"/>
      <c r="T156" s="196"/>
      <c r="U156" s="196"/>
      <c r="V156" s="196"/>
      <c r="W156" s="196"/>
      <c r="X156" s="196"/>
      <c r="Y156" s="196"/>
    </row>
    <row r="157" spans="1:25" ht="27.75" customHeight="1" x14ac:dyDescent="0.25">
      <c r="A157" s="245"/>
      <c r="B157" s="246">
        <v>3723</v>
      </c>
      <c r="C157" s="247"/>
      <c r="D157" s="198" t="s">
        <v>125</v>
      </c>
      <c r="E157" s="213">
        <v>2719.65</v>
      </c>
      <c r="F157" s="213">
        <v>2692.36</v>
      </c>
      <c r="G157" s="213">
        <v>0</v>
      </c>
      <c r="H157" s="213">
        <v>0</v>
      </c>
      <c r="I157" s="213">
        <v>0</v>
      </c>
      <c r="J157" s="196"/>
      <c r="K157" s="196"/>
      <c r="L157" s="196"/>
      <c r="M157" s="196"/>
      <c r="N157" s="196"/>
      <c r="O157" s="196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</row>
    <row r="158" spans="1:25" s="103" customFormat="1" x14ac:dyDescent="0.25">
      <c r="A158" s="114" t="s">
        <v>229</v>
      </c>
      <c r="B158" s="115"/>
      <c r="C158" s="116"/>
      <c r="D158" s="117" t="s">
        <v>128</v>
      </c>
      <c r="E158" s="209">
        <f>E159</f>
        <v>4015.5</v>
      </c>
      <c r="F158" s="210"/>
      <c r="G158" s="210"/>
      <c r="H158" s="210"/>
      <c r="I158" s="232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  <c r="T158" s="196"/>
      <c r="U158" s="196"/>
      <c r="V158" s="196"/>
      <c r="W158" s="196"/>
      <c r="X158" s="196"/>
      <c r="Y158" s="196"/>
    </row>
    <row r="159" spans="1:25" s="113" customFormat="1" x14ac:dyDescent="0.25">
      <c r="A159" s="109" t="s">
        <v>127</v>
      </c>
      <c r="B159" s="118"/>
      <c r="C159" s="119"/>
      <c r="D159" s="120" t="s">
        <v>129</v>
      </c>
      <c r="E159" s="233">
        <f>E160</f>
        <v>4015.5</v>
      </c>
      <c r="F159" s="234"/>
      <c r="G159" s="234"/>
      <c r="H159" s="234"/>
      <c r="I159" s="235"/>
      <c r="J159" s="196"/>
      <c r="K159" s="196"/>
      <c r="L159" s="196"/>
      <c r="M159" s="196"/>
      <c r="N159" s="196"/>
      <c r="O159" s="196"/>
      <c r="P159" s="196"/>
      <c r="Q159" s="196"/>
      <c r="R159" s="196"/>
      <c r="S159" s="196"/>
      <c r="T159" s="196"/>
      <c r="U159" s="196"/>
      <c r="V159" s="196"/>
      <c r="W159" s="196"/>
      <c r="X159" s="196"/>
      <c r="Y159" s="196"/>
    </row>
    <row r="160" spans="1:25" ht="15" customHeight="1" x14ac:dyDescent="0.25">
      <c r="A160" s="311" t="s">
        <v>218</v>
      </c>
      <c r="B160" s="312"/>
      <c r="C160" s="313"/>
      <c r="D160" s="283" t="s">
        <v>20</v>
      </c>
      <c r="E160" s="213">
        <f>E164</f>
        <v>4015.5</v>
      </c>
      <c r="F160" s="214"/>
      <c r="G160" s="214"/>
      <c r="H160" s="214"/>
      <c r="I160" s="215"/>
      <c r="J160" s="196"/>
      <c r="K160" s="196"/>
      <c r="L160" s="196"/>
      <c r="M160" s="196"/>
      <c r="N160" s="196"/>
      <c r="O160" s="196"/>
      <c r="P160" s="196"/>
      <c r="Q160" s="196"/>
      <c r="R160" s="196"/>
      <c r="S160" s="196"/>
      <c r="T160" s="196"/>
      <c r="U160" s="196"/>
      <c r="V160" s="196"/>
      <c r="W160" s="196"/>
      <c r="X160" s="196"/>
      <c r="Y160" s="196"/>
    </row>
    <row r="161" spans="1:25" s="79" customFormat="1" x14ac:dyDescent="0.25">
      <c r="A161" s="314">
        <v>3</v>
      </c>
      <c r="B161" s="315"/>
      <c r="C161" s="316"/>
      <c r="D161" s="135" t="s">
        <v>24</v>
      </c>
      <c r="E161" s="216"/>
      <c r="F161" s="217"/>
      <c r="G161" s="217"/>
      <c r="H161" s="217"/>
      <c r="I161" s="218"/>
      <c r="J161" s="196"/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196"/>
      <c r="V161" s="196"/>
      <c r="W161" s="196"/>
      <c r="X161" s="196"/>
      <c r="Y161" s="196"/>
    </row>
    <row r="162" spans="1:25" s="86" customFormat="1" x14ac:dyDescent="0.25">
      <c r="A162" s="317">
        <v>32</v>
      </c>
      <c r="B162" s="318"/>
      <c r="C162" s="319"/>
      <c r="D162" s="155" t="s">
        <v>43</v>
      </c>
      <c r="E162" s="229"/>
      <c r="F162" s="230"/>
      <c r="G162" s="230"/>
      <c r="H162" s="230"/>
      <c r="I162" s="231"/>
      <c r="J162" s="196"/>
      <c r="K162" s="196"/>
      <c r="L162" s="196"/>
      <c r="M162" s="196"/>
      <c r="N162" s="196"/>
      <c r="O162" s="196"/>
      <c r="P162" s="196"/>
      <c r="Q162" s="196"/>
      <c r="R162" s="196"/>
      <c r="S162" s="196"/>
      <c r="T162" s="196"/>
      <c r="U162" s="196"/>
      <c r="V162" s="196"/>
      <c r="W162" s="196"/>
      <c r="X162" s="196"/>
      <c r="Y162" s="196"/>
    </row>
    <row r="163" spans="1:25" ht="15" customHeight="1" x14ac:dyDescent="0.25">
      <c r="A163" s="311" t="s">
        <v>218</v>
      </c>
      <c r="B163" s="312"/>
      <c r="C163" s="313"/>
      <c r="D163" s="283" t="s">
        <v>20</v>
      </c>
      <c r="E163" s="213"/>
      <c r="F163" s="214"/>
      <c r="G163" s="214"/>
      <c r="H163" s="214"/>
      <c r="I163" s="215"/>
      <c r="J163" s="196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  <c r="X163" s="196"/>
      <c r="Y163" s="196"/>
    </row>
    <row r="164" spans="1:25" s="79" customFormat="1" ht="16.5" customHeight="1" x14ac:dyDescent="0.25">
      <c r="A164" s="242"/>
      <c r="B164" s="134">
        <v>4</v>
      </c>
      <c r="C164" s="243"/>
      <c r="D164" s="135" t="s">
        <v>26</v>
      </c>
      <c r="E164" s="216">
        <f>E165</f>
        <v>4015.5</v>
      </c>
      <c r="F164" s="217"/>
      <c r="G164" s="217"/>
      <c r="H164" s="217"/>
      <c r="I164" s="218"/>
      <c r="J164" s="196"/>
      <c r="K164" s="196"/>
      <c r="L164" s="196"/>
      <c r="M164" s="196"/>
      <c r="N164" s="196"/>
      <c r="O164" s="196"/>
      <c r="P164" s="196"/>
      <c r="Q164" s="196"/>
      <c r="R164" s="196"/>
      <c r="S164" s="196"/>
      <c r="T164" s="196"/>
      <c r="U164" s="196"/>
      <c r="V164" s="196"/>
      <c r="W164" s="196"/>
      <c r="X164" s="196"/>
      <c r="Y164" s="196"/>
    </row>
    <row r="165" spans="1:25" s="86" customFormat="1" ht="17.25" customHeight="1" x14ac:dyDescent="0.25">
      <c r="A165" s="240"/>
      <c r="B165" s="244">
        <v>42</v>
      </c>
      <c r="C165" s="241"/>
      <c r="D165" s="155" t="s">
        <v>193</v>
      </c>
      <c r="E165" s="229">
        <f>E166</f>
        <v>4015.5</v>
      </c>
      <c r="F165" s="230"/>
      <c r="G165" s="230"/>
      <c r="H165" s="230"/>
      <c r="I165" s="231"/>
      <c r="J165" s="196"/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6"/>
      <c r="V165" s="196"/>
      <c r="W165" s="196"/>
      <c r="X165" s="196"/>
      <c r="Y165" s="196"/>
    </row>
    <row r="166" spans="1:25" s="86" customFormat="1" ht="17.25" customHeight="1" x14ac:dyDescent="0.25">
      <c r="A166" s="153"/>
      <c r="B166" s="244">
        <v>422</v>
      </c>
      <c r="C166" s="154"/>
      <c r="D166" s="155" t="s">
        <v>158</v>
      </c>
      <c r="E166" s="229">
        <f>E167+E168</f>
        <v>4015.5</v>
      </c>
      <c r="F166" s="230"/>
      <c r="G166" s="230"/>
      <c r="H166" s="230"/>
      <c r="I166" s="231"/>
      <c r="J166" s="196"/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196"/>
      <c r="V166" s="196"/>
      <c r="W166" s="196"/>
      <c r="X166" s="196"/>
      <c r="Y166" s="196"/>
    </row>
    <row r="167" spans="1:25" s="86" customFormat="1" ht="17.25" customHeight="1" x14ac:dyDescent="0.25">
      <c r="A167" s="73"/>
      <c r="B167" s="76">
        <v>4221</v>
      </c>
      <c r="C167" s="75"/>
      <c r="D167" s="77" t="s">
        <v>159</v>
      </c>
      <c r="E167" s="213">
        <v>3220.52</v>
      </c>
      <c r="F167" s="214"/>
      <c r="G167" s="214"/>
      <c r="H167" s="214"/>
      <c r="I167" s="215"/>
      <c r="J167" s="196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</row>
    <row r="168" spans="1:25" s="86" customFormat="1" ht="17.25" customHeight="1" x14ac:dyDescent="0.25">
      <c r="A168" s="270"/>
      <c r="B168" s="250">
        <v>4227</v>
      </c>
      <c r="C168" s="271"/>
      <c r="D168" s="204" t="s">
        <v>230</v>
      </c>
      <c r="E168" s="213">
        <v>794.98</v>
      </c>
      <c r="F168" s="214"/>
      <c r="G168" s="214"/>
      <c r="H168" s="214"/>
      <c r="I168" s="215"/>
      <c r="J168" s="196"/>
      <c r="K168" s="196"/>
      <c r="L168" s="196"/>
      <c r="M168" s="196"/>
      <c r="N168" s="196"/>
      <c r="O168" s="196"/>
      <c r="P168" s="196"/>
      <c r="Q168" s="196"/>
      <c r="R168" s="196"/>
      <c r="S168" s="196"/>
      <c r="T168" s="196"/>
      <c r="U168" s="196"/>
      <c r="V168" s="196"/>
      <c r="W168" s="196"/>
      <c r="X168" s="196"/>
      <c r="Y168" s="196"/>
    </row>
    <row r="169" spans="1:25" s="113" customFormat="1" x14ac:dyDescent="0.25">
      <c r="A169" s="121" t="s">
        <v>231</v>
      </c>
      <c r="B169" s="118"/>
      <c r="C169" s="119"/>
      <c r="D169" s="122" t="s">
        <v>232</v>
      </c>
      <c r="E169" s="233">
        <f>E170</f>
        <v>7694.93</v>
      </c>
      <c r="F169" s="234"/>
      <c r="G169" s="234"/>
      <c r="H169" s="234"/>
      <c r="I169" s="235"/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</row>
    <row r="170" spans="1:25" s="79" customFormat="1" x14ac:dyDescent="0.25">
      <c r="A170" s="129"/>
      <c r="B170" s="133">
        <v>3</v>
      </c>
      <c r="C170" s="131"/>
      <c r="D170" s="136" t="s">
        <v>24</v>
      </c>
      <c r="E170" s="216">
        <f>E171</f>
        <v>7694.93</v>
      </c>
      <c r="F170" s="217"/>
      <c r="G170" s="217"/>
      <c r="H170" s="217"/>
      <c r="I170" s="218"/>
      <c r="J170" s="196"/>
      <c r="K170" s="196"/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</row>
    <row r="171" spans="1:25" s="86" customFormat="1" x14ac:dyDescent="0.25">
      <c r="A171" s="82"/>
      <c r="B171" s="152">
        <v>32</v>
      </c>
      <c r="C171" s="84"/>
      <c r="D171" s="156" t="s">
        <v>43</v>
      </c>
      <c r="E171" s="229">
        <f>E172</f>
        <v>7694.93</v>
      </c>
      <c r="F171" s="230"/>
      <c r="G171" s="230"/>
      <c r="H171" s="230"/>
      <c r="I171" s="231"/>
      <c r="J171" s="196"/>
      <c r="K171" s="196"/>
      <c r="L171" s="196"/>
      <c r="M171" s="196"/>
      <c r="N171" s="196"/>
      <c r="O171" s="196"/>
      <c r="P171" s="196"/>
      <c r="Q171" s="196"/>
      <c r="R171" s="196"/>
      <c r="S171" s="196"/>
      <c r="T171" s="196"/>
      <c r="U171" s="196"/>
      <c r="V171" s="196"/>
      <c r="W171" s="196"/>
      <c r="X171" s="196"/>
      <c r="Y171" s="196"/>
    </row>
    <row r="172" spans="1:25" s="149" customFormat="1" x14ac:dyDescent="0.25">
      <c r="A172" s="162"/>
      <c r="B172" s="181">
        <v>322</v>
      </c>
      <c r="C172" s="164"/>
      <c r="D172" s="180" t="s">
        <v>233</v>
      </c>
      <c r="E172" s="221">
        <f>E173</f>
        <v>7694.93</v>
      </c>
      <c r="F172" s="222"/>
      <c r="G172" s="222"/>
      <c r="H172" s="222"/>
      <c r="I172" s="223"/>
      <c r="J172" s="196"/>
      <c r="K172" s="196"/>
      <c r="L172" s="196"/>
      <c r="M172" s="196"/>
      <c r="N172" s="196"/>
      <c r="O172" s="196"/>
      <c r="P172" s="196"/>
      <c r="Q172" s="196"/>
      <c r="R172" s="196"/>
      <c r="S172" s="196"/>
      <c r="T172" s="196"/>
      <c r="U172" s="196"/>
      <c r="V172" s="196"/>
      <c r="W172" s="196"/>
      <c r="X172" s="196"/>
      <c r="Y172" s="196"/>
    </row>
    <row r="173" spans="1:25" ht="17.25" customHeight="1" x14ac:dyDescent="0.25">
      <c r="A173" s="47"/>
      <c r="B173" s="48">
        <v>3225</v>
      </c>
      <c r="C173" s="49"/>
      <c r="D173" s="51" t="s">
        <v>80</v>
      </c>
      <c r="E173" s="213">
        <v>7694.93</v>
      </c>
      <c r="F173" s="214"/>
      <c r="G173" s="214"/>
      <c r="H173" s="214"/>
      <c r="I173" s="215"/>
      <c r="J173" s="196"/>
      <c r="K173" s="196"/>
      <c r="L173" s="196"/>
      <c r="M173" s="196"/>
      <c r="N173" s="196"/>
      <c r="O173" s="196"/>
      <c r="P173" s="196"/>
      <c r="Q173" s="196"/>
      <c r="R173" s="196"/>
      <c r="S173" s="196"/>
      <c r="T173" s="196"/>
      <c r="U173" s="196"/>
      <c r="V173" s="196"/>
      <c r="W173" s="196"/>
      <c r="X173" s="196"/>
      <c r="Y173" s="196"/>
    </row>
    <row r="174" spans="1:25" s="113" customFormat="1" ht="26.25" x14ac:dyDescent="0.25">
      <c r="A174" s="109" t="s">
        <v>132</v>
      </c>
      <c r="B174" s="110"/>
      <c r="C174" s="111"/>
      <c r="D174" s="112" t="s">
        <v>133</v>
      </c>
      <c r="E174" s="233">
        <f>E175</f>
        <v>4105.28</v>
      </c>
      <c r="F174" s="234"/>
      <c r="G174" s="234"/>
      <c r="H174" s="234"/>
      <c r="I174" s="235"/>
      <c r="J174" s="196"/>
      <c r="K174" s="196"/>
      <c r="L174" s="196"/>
      <c r="M174" s="196"/>
      <c r="N174" s="196"/>
      <c r="O174" s="196"/>
      <c r="P174" s="196"/>
      <c r="Q174" s="196"/>
      <c r="R174" s="196"/>
      <c r="S174" s="196"/>
      <c r="T174" s="196"/>
      <c r="U174" s="196"/>
      <c r="V174" s="196"/>
      <c r="W174" s="196"/>
      <c r="X174" s="196"/>
      <c r="Y174" s="196"/>
    </row>
    <row r="175" spans="1:25" s="79" customFormat="1" x14ac:dyDescent="0.25">
      <c r="A175" s="137"/>
      <c r="B175" s="138">
        <v>3</v>
      </c>
      <c r="C175" s="139"/>
      <c r="D175" s="140" t="s">
        <v>24</v>
      </c>
      <c r="E175" s="216">
        <f>E176</f>
        <v>4105.28</v>
      </c>
      <c r="F175" s="217"/>
      <c r="G175" s="217"/>
      <c r="H175" s="217"/>
      <c r="I175" s="218"/>
      <c r="J175" s="196"/>
      <c r="K175" s="196"/>
      <c r="L175" s="196"/>
      <c r="M175" s="196"/>
      <c r="N175" s="196"/>
      <c r="O175" s="196"/>
      <c r="P175" s="196"/>
      <c r="Q175" s="196"/>
      <c r="R175" s="196"/>
      <c r="S175" s="196"/>
      <c r="T175" s="196"/>
      <c r="U175" s="196"/>
      <c r="V175" s="196"/>
      <c r="W175" s="196"/>
      <c r="X175" s="196"/>
      <c r="Y175" s="196"/>
    </row>
    <row r="176" spans="1:25" s="86" customFormat="1" x14ac:dyDescent="0.25">
      <c r="A176" s="92"/>
      <c r="B176" s="83">
        <v>32</v>
      </c>
      <c r="C176" s="93"/>
      <c r="D176" s="157" t="s">
        <v>43</v>
      </c>
      <c r="E176" s="229">
        <f>E177</f>
        <v>4105.28</v>
      </c>
      <c r="F176" s="230"/>
      <c r="G176" s="230"/>
      <c r="H176" s="230"/>
      <c r="I176" s="231"/>
      <c r="J176" s="196"/>
      <c r="K176" s="196"/>
      <c r="L176" s="196"/>
      <c r="M176" s="196"/>
      <c r="N176" s="196"/>
      <c r="O176" s="196"/>
      <c r="P176" s="196"/>
      <c r="Q176" s="196"/>
      <c r="R176" s="196"/>
      <c r="S176" s="196"/>
      <c r="T176" s="196"/>
      <c r="U176" s="196"/>
      <c r="V176" s="196"/>
      <c r="W176" s="196"/>
      <c r="X176" s="196"/>
      <c r="Y176" s="196"/>
    </row>
    <row r="177" spans="1:25" s="149" customFormat="1" x14ac:dyDescent="0.25">
      <c r="A177" s="178"/>
      <c r="B177" s="163">
        <v>323</v>
      </c>
      <c r="C177" s="175"/>
      <c r="D177" s="165" t="s">
        <v>82</v>
      </c>
      <c r="E177" s="221">
        <f>E178</f>
        <v>4105.28</v>
      </c>
      <c r="F177" s="222"/>
      <c r="G177" s="222"/>
      <c r="H177" s="222"/>
      <c r="I177" s="223"/>
      <c r="J177" s="196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196"/>
      <c r="W177" s="196"/>
      <c r="X177" s="196"/>
      <c r="Y177" s="196"/>
    </row>
    <row r="178" spans="1:25" ht="15.75" customHeight="1" x14ac:dyDescent="0.25">
      <c r="A178" s="55"/>
      <c r="B178" s="56">
        <v>3232</v>
      </c>
      <c r="C178" s="57"/>
      <c r="D178" s="59" t="s">
        <v>103</v>
      </c>
      <c r="E178" s="213">
        <v>4105.28</v>
      </c>
      <c r="F178" s="214"/>
      <c r="G178" s="214"/>
      <c r="H178" s="214"/>
      <c r="I178" s="215"/>
      <c r="J178" s="196"/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6"/>
      <c r="V178" s="196"/>
      <c r="W178" s="196"/>
      <c r="X178" s="196"/>
      <c r="Y178" s="196"/>
    </row>
    <row r="179" spans="1:25" ht="15.75" customHeight="1" x14ac:dyDescent="0.25">
      <c r="A179" s="73"/>
      <c r="B179" s="74"/>
      <c r="C179" s="75"/>
      <c r="D179" s="59"/>
      <c r="E179" s="213"/>
      <c r="F179" s="214"/>
      <c r="G179" s="214"/>
      <c r="H179" s="214"/>
      <c r="I179" s="215"/>
      <c r="J179" s="196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6"/>
    </row>
    <row r="180" spans="1:25" ht="15.75" customHeight="1" x14ac:dyDescent="0.25">
      <c r="A180" s="73"/>
      <c r="B180" s="74"/>
      <c r="C180" s="75"/>
      <c r="D180" s="59"/>
      <c r="E180" s="213"/>
      <c r="F180" s="214"/>
      <c r="G180" s="214"/>
      <c r="H180" s="214"/>
      <c r="I180" s="215"/>
      <c r="J180" s="196"/>
      <c r="K180" s="196"/>
      <c r="L180" s="196"/>
      <c r="M180" s="196"/>
      <c r="N180" s="196"/>
      <c r="O180" s="196"/>
      <c r="P180" s="196"/>
      <c r="Q180" s="196"/>
      <c r="R180" s="196"/>
      <c r="S180" s="196"/>
      <c r="T180" s="196"/>
      <c r="U180" s="196"/>
      <c r="V180" s="196"/>
      <c r="W180" s="196"/>
      <c r="X180" s="196"/>
      <c r="Y180" s="196"/>
    </row>
    <row r="181" spans="1:25" s="103" customFormat="1" ht="29.25" customHeight="1" x14ac:dyDescent="0.25">
      <c r="A181" s="104" t="s">
        <v>106</v>
      </c>
      <c r="B181" s="123"/>
      <c r="C181" s="106"/>
      <c r="D181" s="107" t="s">
        <v>134</v>
      </c>
      <c r="E181" s="209">
        <v>1127233.1000000001</v>
      </c>
      <c r="F181" s="210"/>
      <c r="G181" s="210"/>
      <c r="H181" s="210"/>
      <c r="I181" s="232"/>
      <c r="J181" s="196"/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  <c r="U181" s="196"/>
      <c r="V181" s="196"/>
      <c r="W181" s="196"/>
      <c r="X181" s="196"/>
      <c r="Y181" s="196"/>
    </row>
    <row r="182" spans="1:25" s="113" customFormat="1" x14ac:dyDescent="0.25">
      <c r="A182" s="109" t="s">
        <v>71</v>
      </c>
      <c r="B182" s="110"/>
      <c r="C182" s="111"/>
      <c r="D182" s="112" t="s">
        <v>22</v>
      </c>
      <c r="E182" s="233">
        <f>E185+E218</f>
        <v>7266.380000000001</v>
      </c>
      <c r="F182" s="234"/>
      <c r="G182" s="234"/>
      <c r="H182" s="234"/>
      <c r="I182" s="235"/>
      <c r="J182" s="196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U182" s="196"/>
      <c r="V182" s="196"/>
      <c r="W182" s="196"/>
      <c r="X182" s="196"/>
      <c r="Y182" s="196"/>
    </row>
    <row r="183" spans="1:25" s="113" customFormat="1" x14ac:dyDescent="0.25">
      <c r="A183" s="109" t="s">
        <v>202</v>
      </c>
      <c r="B183" s="110"/>
      <c r="C183" s="111"/>
      <c r="D183" s="112" t="s">
        <v>204</v>
      </c>
      <c r="E183" s="233"/>
      <c r="F183" s="234"/>
      <c r="G183" s="234"/>
      <c r="H183" s="234"/>
      <c r="I183" s="235"/>
      <c r="J183" s="196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  <c r="U183" s="196"/>
      <c r="V183" s="196"/>
      <c r="W183" s="196"/>
      <c r="X183" s="196"/>
      <c r="Y183" s="196"/>
    </row>
    <row r="184" spans="1:25" s="113" customFormat="1" x14ac:dyDescent="0.25">
      <c r="A184" s="109" t="s">
        <v>205</v>
      </c>
      <c r="B184" s="110"/>
      <c r="C184" s="111"/>
      <c r="D184" s="112" t="s">
        <v>203</v>
      </c>
      <c r="E184" s="233"/>
      <c r="F184" s="234"/>
      <c r="G184" s="234"/>
      <c r="H184" s="234"/>
      <c r="I184" s="235"/>
      <c r="J184" s="196"/>
      <c r="K184" s="196"/>
      <c r="L184" s="196"/>
      <c r="M184" s="196"/>
      <c r="N184" s="196"/>
      <c r="O184" s="196"/>
      <c r="P184" s="196"/>
      <c r="Q184" s="196"/>
      <c r="R184" s="196"/>
      <c r="S184" s="196"/>
      <c r="T184" s="196"/>
      <c r="U184" s="196"/>
      <c r="V184" s="196"/>
      <c r="W184" s="196"/>
      <c r="X184" s="196"/>
      <c r="Y184" s="196"/>
    </row>
    <row r="185" spans="1:25" s="79" customFormat="1" x14ac:dyDescent="0.25">
      <c r="A185" s="129"/>
      <c r="B185" s="133">
        <v>3</v>
      </c>
      <c r="C185" s="131"/>
      <c r="D185" s="78" t="s">
        <v>24</v>
      </c>
      <c r="E185" s="216">
        <f>E186+E214</f>
        <v>7266.380000000001</v>
      </c>
      <c r="F185" s="216">
        <f t="shared" ref="F185:G185" si="53">F186+F214</f>
        <v>5996.5099999999993</v>
      </c>
      <c r="G185" s="216">
        <f t="shared" si="53"/>
        <v>6016.6900000000005</v>
      </c>
      <c r="H185" s="216">
        <f t="shared" ref="H185:I185" si="54">H186+H214</f>
        <v>6016.6900000000005</v>
      </c>
      <c r="I185" s="216">
        <f t="shared" si="54"/>
        <v>6016.6900000000005</v>
      </c>
      <c r="J185" s="196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196"/>
      <c r="W185" s="196"/>
      <c r="X185" s="196"/>
      <c r="Y185" s="196"/>
    </row>
    <row r="186" spans="1:25" s="86" customFormat="1" x14ac:dyDescent="0.25">
      <c r="A186" s="82"/>
      <c r="B186" s="152">
        <v>32</v>
      </c>
      <c r="C186" s="84"/>
      <c r="D186" s="94" t="s">
        <v>43</v>
      </c>
      <c r="E186" s="229">
        <f>E187+E191+E198+E208</f>
        <v>7223.4500000000007</v>
      </c>
      <c r="F186" s="229">
        <f t="shared" ref="F186:G186" si="55">F187+F191+F198+F208</f>
        <v>5996.5099999999993</v>
      </c>
      <c r="G186" s="229">
        <f t="shared" si="55"/>
        <v>6016.6900000000005</v>
      </c>
      <c r="H186" s="229">
        <f t="shared" ref="H186:I186" si="56">H187+H191+H198+H208</f>
        <v>6016.6900000000005</v>
      </c>
      <c r="I186" s="229">
        <f t="shared" si="56"/>
        <v>6016.6900000000005</v>
      </c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</row>
    <row r="187" spans="1:25" s="149" customFormat="1" x14ac:dyDescent="0.25">
      <c r="A187" s="162"/>
      <c r="B187" s="181">
        <v>321</v>
      </c>
      <c r="C187" s="164"/>
      <c r="D187" s="148" t="s">
        <v>73</v>
      </c>
      <c r="E187" s="221">
        <f>E188+E189+E190</f>
        <v>688.57</v>
      </c>
      <c r="F187" s="221">
        <f t="shared" ref="F187:G187" si="57">F188+F189+F190</f>
        <v>159.27000000000001</v>
      </c>
      <c r="G187" s="221">
        <f t="shared" si="57"/>
        <v>159.27000000000001</v>
      </c>
      <c r="H187" s="221">
        <f t="shared" ref="H187:I187" si="58">H188+H189+H190</f>
        <v>159.27000000000001</v>
      </c>
      <c r="I187" s="221">
        <f t="shared" si="58"/>
        <v>159.27000000000001</v>
      </c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</row>
    <row r="188" spans="1:25" x14ac:dyDescent="0.25">
      <c r="A188" s="55"/>
      <c r="B188" s="56">
        <v>3211</v>
      </c>
      <c r="C188" s="57"/>
      <c r="D188" s="51" t="s">
        <v>74</v>
      </c>
      <c r="E188" s="213"/>
      <c r="F188" s="213">
        <v>0</v>
      </c>
      <c r="G188" s="213">
        <v>0</v>
      </c>
      <c r="H188" s="213">
        <v>0</v>
      </c>
      <c r="I188" s="213">
        <v>0</v>
      </c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</row>
    <row r="189" spans="1:25" x14ac:dyDescent="0.25">
      <c r="A189" s="55"/>
      <c r="B189" s="56">
        <v>3213</v>
      </c>
      <c r="C189" s="57"/>
      <c r="D189" s="51" t="s">
        <v>75</v>
      </c>
      <c r="E189" s="213">
        <v>643.71</v>
      </c>
      <c r="F189" s="213">
        <v>13.27</v>
      </c>
      <c r="G189" s="213">
        <v>13.27</v>
      </c>
      <c r="H189" s="213">
        <v>13.27</v>
      </c>
      <c r="I189" s="213">
        <v>13.27</v>
      </c>
      <c r="J189" s="196"/>
      <c r="K189" s="196"/>
      <c r="L189" s="196"/>
      <c r="M189" s="196"/>
      <c r="N189" s="196"/>
      <c r="O189" s="196"/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</row>
    <row r="190" spans="1:25" ht="15" customHeight="1" x14ac:dyDescent="0.25">
      <c r="A190" s="55"/>
      <c r="B190" s="56">
        <v>3214</v>
      </c>
      <c r="C190" s="57"/>
      <c r="D190" s="51" t="s">
        <v>76</v>
      </c>
      <c r="E190" s="213">
        <v>44.86</v>
      </c>
      <c r="F190" s="213">
        <v>146</v>
      </c>
      <c r="G190" s="213">
        <v>146</v>
      </c>
      <c r="H190" s="213">
        <v>146</v>
      </c>
      <c r="I190" s="213">
        <v>146</v>
      </c>
      <c r="J190" s="196"/>
      <c r="K190" s="196"/>
      <c r="L190" s="196"/>
      <c r="M190" s="196"/>
      <c r="N190" s="196"/>
      <c r="O190" s="196"/>
      <c r="P190" s="196"/>
      <c r="Q190" s="196"/>
      <c r="R190" s="196"/>
      <c r="S190" s="196"/>
      <c r="T190" s="196"/>
      <c r="U190" s="196"/>
      <c r="V190" s="196"/>
      <c r="W190" s="196"/>
      <c r="X190" s="196"/>
      <c r="Y190" s="196"/>
    </row>
    <row r="191" spans="1:25" s="149" customFormat="1" x14ac:dyDescent="0.25">
      <c r="A191" s="162"/>
      <c r="B191" s="163">
        <v>322</v>
      </c>
      <c r="C191" s="164"/>
      <c r="D191" s="148" t="s">
        <v>77</v>
      </c>
      <c r="E191" s="221">
        <f>SUM(E192:E197)</f>
        <v>255.58</v>
      </c>
      <c r="F191" s="221">
        <f t="shared" ref="F191:G191" si="59">SUM(F192:F197)</f>
        <v>1340.5</v>
      </c>
      <c r="G191" s="221">
        <f t="shared" si="59"/>
        <v>1357.78</v>
      </c>
      <c r="H191" s="221">
        <f t="shared" ref="H191:I191" si="60">SUM(H192:H197)</f>
        <v>1357.78</v>
      </c>
      <c r="I191" s="221">
        <f t="shared" si="60"/>
        <v>1357.78</v>
      </c>
      <c r="J191" s="196"/>
      <c r="K191" s="196"/>
      <c r="L191" s="196"/>
      <c r="M191" s="196"/>
      <c r="N191" s="196"/>
      <c r="O191" s="196"/>
      <c r="P191" s="196"/>
      <c r="Q191" s="196"/>
      <c r="R191" s="196"/>
      <c r="S191" s="196"/>
      <c r="T191" s="196"/>
      <c r="U191" s="196"/>
      <c r="V191" s="196"/>
      <c r="W191" s="196"/>
      <c r="X191" s="196"/>
      <c r="Y191" s="196"/>
    </row>
    <row r="192" spans="1:25" x14ac:dyDescent="0.25">
      <c r="A192" s="55"/>
      <c r="B192" s="56">
        <v>3221</v>
      </c>
      <c r="C192" s="57"/>
      <c r="D192" s="54" t="s">
        <v>78</v>
      </c>
      <c r="E192" s="213">
        <v>0</v>
      </c>
      <c r="F192" s="213">
        <v>66.36</v>
      </c>
      <c r="G192" s="213">
        <v>66.36</v>
      </c>
      <c r="H192" s="213">
        <v>66.36</v>
      </c>
      <c r="I192" s="213">
        <v>66.36</v>
      </c>
      <c r="J192" s="196"/>
      <c r="K192" s="196"/>
      <c r="L192" s="196"/>
      <c r="M192" s="196"/>
      <c r="N192" s="196"/>
      <c r="O192" s="196"/>
      <c r="P192" s="196"/>
      <c r="Q192" s="196"/>
      <c r="R192" s="196"/>
      <c r="S192" s="196"/>
      <c r="T192" s="196"/>
      <c r="U192" s="196"/>
      <c r="V192" s="196"/>
      <c r="W192" s="196"/>
      <c r="X192" s="196"/>
      <c r="Y192" s="196"/>
    </row>
    <row r="193" spans="1:25" x14ac:dyDescent="0.25">
      <c r="A193" s="55"/>
      <c r="B193" s="56">
        <v>3222</v>
      </c>
      <c r="C193" s="57"/>
      <c r="D193" s="54" t="s">
        <v>111</v>
      </c>
      <c r="E193" s="213">
        <v>208.56</v>
      </c>
      <c r="F193" s="213">
        <v>146</v>
      </c>
      <c r="G193" s="213">
        <v>146</v>
      </c>
      <c r="H193" s="213">
        <v>146</v>
      </c>
      <c r="I193" s="213">
        <v>146</v>
      </c>
      <c r="J193" s="196"/>
      <c r="K193" s="196"/>
      <c r="L193" s="196"/>
      <c r="M193" s="196"/>
      <c r="N193" s="196"/>
      <c r="O193" s="196"/>
      <c r="P193" s="196"/>
      <c r="Q193" s="196"/>
      <c r="R193" s="196"/>
      <c r="S193" s="196"/>
      <c r="T193" s="196"/>
      <c r="U193" s="196"/>
      <c r="V193" s="196"/>
      <c r="W193" s="196"/>
      <c r="X193" s="196"/>
      <c r="Y193" s="196"/>
    </row>
    <row r="194" spans="1:25" x14ac:dyDescent="0.25">
      <c r="A194" s="55"/>
      <c r="B194" s="56">
        <v>3223</v>
      </c>
      <c r="C194" s="57"/>
      <c r="D194" s="54" t="s">
        <v>79</v>
      </c>
      <c r="E194" s="213">
        <v>36.799999999999997</v>
      </c>
      <c r="F194" s="213">
        <v>663.61</v>
      </c>
      <c r="G194" s="213">
        <v>663.61</v>
      </c>
      <c r="H194" s="213">
        <v>663.61</v>
      </c>
      <c r="I194" s="213">
        <v>663.61</v>
      </c>
      <c r="J194" s="196"/>
      <c r="K194" s="196"/>
      <c r="L194" s="196"/>
      <c r="M194" s="196"/>
      <c r="N194" s="196"/>
      <c r="O194" s="196"/>
      <c r="P194" s="196"/>
      <c r="Q194" s="196"/>
      <c r="R194" s="196"/>
      <c r="S194" s="196"/>
      <c r="T194" s="196"/>
      <c r="U194" s="196"/>
      <c r="V194" s="196"/>
      <c r="W194" s="196"/>
      <c r="X194" s="196"/>
      <c r="Y194" s="196"/>
    </row>
    <row r="195" spans="1:25" ht="25.5" x14ac:dyDescent="0.25">
      <c r="A195" s="55"/>
      <c r="B195" s="56">
        <v>3224</v>
      </c>
      <c r="C195" s="57"/>
      <c r="D195" s="54" t="s">
        <v>102</v>
      </c>
      <c r="E195" s="213">
        <v>0</v>
      </c>
      <c r="F195" s="213">
        <v>0</v>
      </c>
      <c r="G195" s="213">
        <v>0</v>
      </c>
      <c r="H195" s="213">
        <v>0</v>
      </c>
      <c r="I195" s="213">
        <v>0</v>
      </c>
      <c r="J195" s="196"/>
      <c r="K195" s="196"/>
      <c r="L195" s="196"/>
      <c r="M195" s="196"/>
      <c r="N195" s="196"/>
      <c r="O195" s="196"/>
      <c r="P195" s="196"/>
      <c r="Q195" s="196"/>
      <c r="R195" s="196"/>
      <c r="S195" s="196"/>
      <c r="T195" s="196"/>
      <c r="U195" s="196"/>
      <c r="V195" s="196"/>
      <c r="W195" s="196"/>
      <c r="X195" s="196"/>
      <c r="Y195" s="196"/>
    </row>
    <row r="196" spans="1:25" x14ac:dyDescent="0.25">
      <c r="A196" s="55"/>
      <c r="B196" s="56">
        <v>3225</v>
      </c>
      <c r="C196" s="57"/>
      <c r="D196" s="54" t="s">
        <v>80</v>
      </c>
      <c r="E196" s="213">
        <v>9.2899999999999991</v>
      </c>
      <c r="F196" s="213">
        <v>331.81</v>
      </c>
      <c r="G196" s="213">
        <v>331.81</v>
      </c>
      <c r="H196" s="213">
        <v>331.81</v>
      </c>
      <c r="I196" s="213">
        <v>331.81</v>
      </c>
      <c r="J196" s="196"/>
      <c r="K196" s="196"/>
      <c r="L196" s="196"/>
      <c r="M196" s="196"/>
      <c r="N196" s="196"/>
      <c r="O196" s="196"/>
      <c r="P196" s="196"/>
      <c r="Q196" s="196"/>
      <c r="R196" s="196"/>
      <c r="S196" s="196"/>
      <c r="T196" s="196"/>
      <c r="U196" s="196"/>
      <c r="V196" s="196"/>
      <c r="W196" s="196"/>
      <c r="X196" s="196"/>
      <c r="Y196" s="196"/>
    </row>
    <row r="197" spans="1:25" ht="19.5" customHeight="1" x14ac:dyDescent="0.25">
      <c r="A197" s="55"/>
      <c r="B197" s="56">
        <v>3227</v>
      </c>
      <c r="C197" s="57"/>
      <c r="D197" s="54" t="s">
        <v>135</v>
      </c>
      <c r="E197" s="213">
        <v>0.93</v>
      </c>
      <c r="F197" s="213">
        <v>132.72</v>
      </c>
      <c r="G197" s="213">
        <v>150</v>
      </c>
      <c r="H197" s="213">
        <v>150</v>
      </c>
      <c r="I197" s="213">
        <v>150</v>
      </c>
      <c r="J197" s="196"/>
      <c r="K197" s="196"/>
      <c r="L197" s="196"/>
      <c r="M197" s="196"/>
      <c r="N197" s="196"/>
      <c r="O197" s="196"/>
      <c r="P197" s="196"/>
      <c r="Q197" s="196"/>
      <c r="R197" s="196"/>
      <c r="S197" s="196"/>
      <c r="T197" s="196"/>
      <c r="U197" s="196"/>
      <c r="V197" s="196"/>
      <c r="W197" s="196"/>
      <c r="X197" s="196"/>
      <c r="Y197" s="196"/>
    </row>
    <row r="198" spans="1:25" s="149" customFormat="1" x14ac:dyDescent="0.25">
      <c r="A198" s="162"/>
      <c r="B198" s="163">
        <v>323</v>
      </c>
      <c r="C198" s="164"/>
      <c r="D198" s="148" t="s">
        <v>82</v>
      </c>
      <c r="E198" s="221">
        <f>SUM(E199:E207)</f>
        <v>5702.0700000000006</v>
      </c>
      <c r="F198" s="221">
        <f t="shared" ref="F198:G198" si="61">SUM(F199:F207)</f>
        <v>4231.29</v>
      </c>
      <c r="G198" s="221">
        <f t="shared" si="61"/>
        <v>4214.6400000000003</v>
      </c>
      <c r="H198" s="221">
        <f t="shared" ref="H198:I198" si="62">SUM(H199:H207)</f>
        <v>4214.6400000000003</v>
      </c>
      <c r="I198" s="221">
        <f t="shared" si="62"/>
        <v>4214.6400000000003</v>
      </c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  <c r="U198" s="196"/>
      <c r="V198" s="196"/>
      <c r="W198" s="196"/>
      <c r="X198" s="196"/>
      <c r="Y198" s="196"/>
    </row>
    <row r="199" spans="1:25" x14ac:dyDescent="0.25">
      <c r="A199" s="55"/>
      <c r="B199" s="56">
        <v>3231</v>
      </c>
      <c r="C199" s="57"/>
      <c r="D199" s="51" t="s">
        <v>83</v>
      </c>
      <c r="E199" s="213">
        <v>6.64</v>
      </c>
      <c r="F199" s="213">
        <v>13.27</v>
      </c>
      <c r="G199" s="213">
        <v>10</v>
      </c>
      <c r="H199" s="213">
        <v>10</v>
      </c>
      <c r="I199" s="213">
        <v>10</v>
      </c>
      <c r="J199" s="196"/>
      <c r="K199" s="196"/>
      <c r="L199" s="196"/>
      <c r="M199" s="196"/>
      <c r="N199" s="196"/>
      <c r="O199" s="196"/>
      <c r="P199" s="196"/>
      <c r="Q199" s="196"/>
      <c r="R199" s="196"/>
      <c r="S199" s="196"/>
      <c r="T199" s="196"/>
      <c r="U199" s="196"/>
      <c r="V199" s="196"/>
      <c r="W199" s="196"/>
      <c r="X199" s="196"/>
      <c r="Y199" s="196"/>
    </row>
    <row r="200" spans="1:25" ht="19.5" customHeight="1" x14ac:dyDescent="0.25">
      <c r="A200" s="55"/>
      <c r="B200" s="56">
        <v>3232</v>
      </c>
      <c r="C200" s="57"/>
      <c r="D200" s="51" t="s">
        <v>103</v>
      </c>
      <c r="E200" s="213">
        <v>0</v>
      </c>
      <c r="F200" s="213">
        <v>663.31</v>
      </c>
      <c r="G200" s="213">
        <v>663.31</v>
      </c>
      <c r="H200" s="213">
        <v>663.31</v>
      </c>
      <c r="I200" s="213">
        <v>663.31</v>
      </c>
      <c r="J200" s="196"/>
      <c r="K200" s="196"/>
      <c r="L200" s="196"/>
      <c r="M200" s="196"/>
      <c r="N200" s="196"/>
      <c r="O200" s="196"/>
      <c r="P200" s="196"/>
      <c r="Q200" s="196"/>
      <c r="R200" s="196"/>
      <c r="S200" s="196"/>
      <c r="T200" s="196"/>
      <c r="U200" s="196"/>
      <c r="V200" s="196"/>
      <c r="W200" s="196"/>
      <c r="X200" s="196"/>
      <c r="Y200" s="196"/>
    </row>
    <row r="201" spans="1:25" x14ac:dyDescent="0.25">
      <c r="A201" s="55"/>
      <c r="B201" s="56">
        <v>3233</v>
      </c>
      <c r="C201" s="57"/>
      <c r="D201" s="51" t="s">
        <v>84</v>
      </c>
      <c r="E201" s="213">
        <v>248.86</v>
      </c>
      <c r="F201" s="213">
        <v>252.18</v>
      </c>
      <c r="G201" s="213">
        <v>252.18</v>
      </c>
      <c r="H201" s="213">
        <v>252.18</v>
      </c>
      <c r="I201" s="213">
        <v>252.18</v>
      </c>
      <c r="J201" s="196"/>
      <c r="K201" s="196"/>
      <c r="L201" s="196"/>
      <c r="M201" s="196"/>
      <c r="N201" s="196"/>
      <c r="O201" s="196"/>
      <c r="P201" s="196"/>
      <c r="Q201" s="196"/>
      <c r="R201" s="196"/>
      <c r="S201" s="196"/>
      <c r="T201" s="196"/>
      <c r="U201" s="196"/>
      <c r="V201" s="196"/>
      <c r="W201" s="196"/>
      <c r="X201" s="196"/>
      <c r="Y201" s="196"/>
    </row>
    <row r="202" spans="1:25" x14ac:dyDescent="0.25">
      <c r="A202" s="55"/>
      <c r="B202" s="56">
        <v>3234</v>
      </c>
      <c r="C202" s="57"/>
      <c r="D202" s="51" t="s">
        <v>85</v>
      </c>
      <c r="E202" s="213">
        <v>1360.97</v>
      </c>
      <c r="F202" s="213">
        <v>663.61</v>
      </c>
      <c r="G202" s="213">
        <v>663.31</v>
      </c>
      <c r="H202" s="213">
        <v>663.31</v>
      </c>
      <c r="I202" s="213">
        <v>663.31</v>
      </c>
      <c r="J202" s="196"/>
      <c r="K202" s="196"/>
      <c r="L202" s="196"/>
      <c r="M202" s="196"/>
      <c r="N202" s="196"/>
      <c r="O202" s="196"/>
      <c r="P202" s="196"/>
      <c r="Q202" s="196"/>
      <c r="R202" s="196"/>
      <c r="S202" s="196"/>
      <c r="T202" s="196"/>
      <c r="U202" s="196"/>
      <c r="V202" s="196"/>
      <c r="W202" s="196"/>
      <c r="X202" s="196"/>
      <c r="Y202" s="196"/>
    </row>
    <row r="203" spans="1:25" x14ac:dyDescent="0.25">
      <c r="A203" s="55"/>
      <c r="B203" s="56">
        <v>3235</v>
      </c>
      <c r="C203" s="57"/>
      <c r="D203" s="51" t="s">
        <v>86</v>
      </c>
      <c r="E203" s="213">
        <v>0</v>
      </c>
      <c r="F203" s="213">
        <v>0</v>
      </c>
      <c r="G203" s="213">
        <v>0</v>
      </c>
      <c r="H203" s="213">
        <v>0</v>
      </c>
      <c r="I203" s="213">
        <v>0</v>
      </c>
      <c r="J203" s="196"/>
      <c r="K203" s="196"/>
      <c r="L203" s="196"/>
      <c r="M203" s="196"/>
      <c r="N203" s="196"/>
      <c r="O203" s="196"/>
      <c r="P203" s="196"/>
      <c r="Q203" s="196"/>
      <c r="R203" s="196"/>
      <c r="S203" s="196"/>
      <c r="T203" s="196"/>
      <c r="U203" s="196"/>
      <c r="V203" s="196"/>
      <c r="W203" s="196"/>
      <c r="X203" s="196"/>
      <c r="Y203" s="196"/>
    </row>
    <row r="204" spans="1:25" x14ac:dyDescent="0.25">
      <c r="A204" s="55"/>
      <c r="B204" s="56">
        <v>3236</v>
      </c>
      <c r="C204" s="57"/>
      <c r="D204" s="51" t="s">
        <v>87</v>
      </c>
      <c r="E204" s="213">
        <v>920.93</v>
      </c>
      <c r="F204" s="213">
        <v>13.27</v>
      </c>
      <c r="G204" s="213">
        <v>15</v>
      </c>
      <c r="H204" s="213">
        <v>15</v>
      </c>
      <c r="I204" s="213">
        <v>15</v>
      </c>
      <c r="J204" s="196"/>
      <c r="K204" s="196"/>
      <c r="L204" s="196"/>
      <c r="M204" s="196"/>
      <c r="N204" s="196"/>
      <c r="O204" s="196"/>
      <c r="P204" s="196"/>
      <c r="Q204" s="196"/>
      <c r="R204" s="196"/>
      <c r="S204" s="196"/>
      <c r="T204" s="196"/>
      <c r="U204" s="196"/>
      <c r="V204" s="196"/>
      <c r="W204" s="196"/>
      <c r="X204" s="196"/>
      <c r="Y204" s="196"/>
    </row>
    <row r="205" spans="1:25" x14ac:dyDescent="0.25">
      <c r="A205" s="55"/>
      <c r="B205" s="56">
        <v>3237</v>
      </c>
      <c r="C205" s="57"/>
      <c r="D205" s="51" t="s">
        <v>88</v>
      </c>
      <c r="E205" s="213">
        <v>3025.88</v>
      </c>
      <c r="F205" s="213">
        <v>2585.84</v>
      </c>
      <c r="G205" s="213">
        <v>2585.84</v>
      </c>
      <c r="H205" s="213">
        <v>2585.84</v>
      </c>
      <c r="I205" s="213">
        <v>2585.84</v>
      </c>
      <c r="J205" s="196"/>
      <c r="K205" s="196"/>
      <c r="L205" s="196"/>
      <c r="M205" s="196"/>
      <c r="N205" s="196"/>
      <c r="O205" s="196"/>
      <c r="P205" s="196"/>
      <c r="Q205" s="196"/>
      <c r="R205" s="196"/>
      <c r="S205" s="196"/>
      <c r="T205" s="196"/>
      <c r="U205" s="196"/>
      <c r="V205" s="196"/>
      <c r="W205" s="196"/>
      <c r="X205" s="196"/>
      <c r="Y205" s="196"/>
    </row>
    <row r="206" spans="1:25" x14ac:dyDescent="0.25">
      <c r="A206" s="55"/>
      <c r="B206" s="56">
        <v>3238</v>
      </c>
      <c r="C206" s="57"/>
      <c r="D206" s="51" t="s">
        <v>89</v>
      </c>
      <c r="E206" s="213">
        <v>124.85</v>
      </c>
      <c r="F206" s="213">
        <v>13.27</v>
      </c>
      <c r="G206" s="213">
        <v>5</v>
      </c>
      <c r="H206" s="213">
        <v>5</v>
      </c>
      <c r="I206" s="213">
        <v>5</v>
      </c>
      <c r="J206" s="196"/>
      <c r="K206" s="196"/>
      <c r="L206" s="196"/>
      <c r="M206" s="196"/>
      <c r="N206" s="196"/>
      <c r="O206" s="196"/>
      <c r="P206" s="196"/>
      <c r="Q206" s="196"/>
      <c r="R206" s="196"/>
      <c r="S206" s="196"/>
      <c r="T206" s="196"/>
      <c r="U206" s="196"/>
      <c r="V206" s="196"/>
      <c r="W206" s="196"/>
      <c r="X206" s="196"/>
      <c r="Y206" s="196"/>
    </row>
    <row r="207" spans="1:25" x14ac:dyDescent="0.25">
      <c r="A207" s="55"/>
      <c r="B207" s="56">
        <v>3239</v>
      </c>
      <c r="C207" s="57"/>
      <c r="D207" s="51" t="s">
        <v>90</v>
      </c>
      <c r="E207" s="213">
        <v>13.94</v>
      </c>
      <c r="F207" s="213">
        <v>26.54</v>
      </c>
      <c r="G207" s="213">
        <v>20</v>
      </c>
      <c r="H207" s="213">
        <v>20</v>
      </c>
      <c r="I207" s="213">
        <v>20</v>
      </c>
      <c r="J207" s="196"/>
      <c r="K207" s="196"/>
      <c r="L207" s="196"/>
      <c r="M207" s="196"/>
      <c r="N207" s="196"/>
      <c r="O207" s="196"/>
      <c r="P207" s="196"/>
      <c r="Q207" s="196"/>
      <c r="R207" s="196"/>
      <c r="S207" s="196"/>
      <c r="T207" s="196"/>
      <c r="U207" s="196"/>
      <c r="V207" s="196"/>
      <c r="W207" s="196"/>
      <c r="X207" s="196"/>
      <c r="Y207" s="196"/>
    </row>
    <row r="208" spans="1:25" s="149" customFormat="1" x14ac:dyDescent="0.25">
      <c r="A208" s="162"/>
      <c r="B208" s="163">
        <v>329</v>
      </c>
      <c r="C208" s="175"/>
      <c r="D208" s="165" t="s">
        <v>91</v>
      </c>
      <c r="E208" s="221">
        <f>SUM(E209:E213)</f>
        <v>577.23</v>
      </c>
      <c r="F208" s="221">
        <f t="shared" ref="F208:G208" si="63">SUM(F209:F213)</f>
        <v>265.45</v>
      </c>
      <c r="G208" s="221">
        <f t="shared" si="63"/>
        <v>285</v>
      </c>
      <c r="H208" s="221">
        <f t="shared" ref="H208:I208" si="64">SUM(H209:H213)</f>
        <v>285</v>
      </c>
      <c r="I208" s="221">
        <f t="shared" si="64"/>
        <v>285</v>
      </c>
      <c r="J208" s="196"/>
      <c r="K208" s="196"/>
      <c r="L208" s="196"/>
      <c r="M208" s="196"/>
      <c r="N208" s="196"/>
      <c r="O208" s="196"/>
      <c r="P208" s="196"/>
      <c r="Q208" s="196"/>
      <c r="R208" s="196"/>
      <c r="S208" s="196"/>
      <c r="T208" s="196"/>
      <c r="U208" s="196"/>
      <c r="V208" s="196"/>
      <c r="W208" s="196"/>
      <c r="X208" s="196"/>
      <c r="Y208" s="196"/>
    </row>
    <row r="209" spans="1:25" x14ac:dyDescent="0.25">
      <c r="A209" s="55"/>
      <c r="B209" s="56">
        <v>3293</v>
      </c>
      <c r="C209" s="57"/>
      <c r="D209" s="51" t="s">
        <v>93</v>
      </c>
      <c r="E209" s="213">
        <v>557.32000000000005</v>
      </c>
      <c r="F209" s="213">
        <v>265.45</v>
      </c>
      <c r="G209" s="213">
        <v>285</v>
      </c>
      <c r="H209" s="213">
        <v>285</v>
      </c>
      <c r="I209" s="213">
        <v>285</v>
      </c>
      <c r="J209" s="196"/>
      <c r="K209" s="196"/>
      <c r="L209" s="196"/>
      <c r="M209" s="196"/>
      <c r="N209" s="196"/>
      <c r="O209" s="196"/>
      <c r="P209" s="196"/>
      <c r="Q209" s="196"/>
      <c r="R209" s="196"/>
      <c r="S209" s="196"/>
      <c r="T209" s="196"/>
      <c r="U209" s="196"/>
      <c r="V209" s="196"/>
      <c r="W209" s="196"/>
      <c r="X209" s="196"/>
      <c r="Y209" s="196"/>
    </row>
    <row r="210" spans="1:25" x14ac:dyDescent="0.25">
      <c r="A210" s="55"/>
      <c r="B210" s="56">
        <v>3294</v>
      </c>
      <c r="C210" s="57"/>
      <c r="D210" s="51" t="s">
        <v>136</v>
      </c>
      <c r="E210" s="213">
        <v>0</v>
      </c>
      <c r="F210" s="213">
        <v>0</v>
      </c>
      <c r="G210" s="213">
        <v>0</v>
      </c>
      <c r="H210" s="213">
        <v>0</v>
      </c>
      <c r="I210" s="213">
        <v>0</v>
      </c>
      <c r="J210" s="196"/>
      <c r="K210" s="196"/>
      <c r="L210" s="196"/>
      <c r="M210" s="196"/>
      <c r="N210" s="196"/>
      <c r="O210" s="196"/>
      <c r="P210" s="196"/>
      <c r="Q210" s="196"/>
      <c r="R210" s="196"/>
      <c r="S210" s="196"/>
      <c r="T210" s="196"/>
      <c r="U210" s="196"/>
      <c r="V210" s="196"/>
      <c r="W210" s="196"/>
      <c r="X210" s="196"/>
      <c r="Y210" s="196"/>
    </row>
    <row r="211" spans="1:25" x14ac:dyDescent="0.25">
      <c r="A211" s="55"/>
      <c r="B211" s="56">
        <v>3295</v>
      </c>
      <c r="C211" s="57"/>
      <c r="D211" s="51" t="s">
        <v>137</v>
      </c>
      <c r="E211" s="213">
        <v>19.91</v>
      </c>
      <c r="F211" s="213">
        <v>0</v>
      </c>
      <c r="G211" s="213">
        <v>0</v>
      </c>
      <c r="H211" s="213">
        <v>0</v>
      </c>
      <c r="I211" s="213">
        <v>0</v>
      </c>
      <c r="J211" s="196"/>
      <c r="K211" s="196"/>
      <c r="L211" s="196"/>
      <c r="M211" s="196"/>
      <c r="N211" s="196"/>
      <c r="O211" s="196"/>
      <c r="P211" s="196"/>
      <c r="Q211" s="196"/>
      <c r="R211" s="196"/>
      <c r="S211" s="196"/>
      <c r="T211" s="196"/>
      <c r="U211" s="196"/>
      <c r="V211" s="196"/>
      <c r="W211" s="196"/>
      <c r="X211" s="196"/>
      <c r="Y211" s="196"/>
    </row>
    <row r="212" spans="1:25" x14ac:dyDescent="0.25">
      <c r="A212" s="55"/>
      <c r="B212" s="56">
        <v>3296</v>
      </c>
      <c r="C212" s="57"/>
      <c r="D212" s="51" t="s">
        <v>138</v>
      </c>
      <c r="E212" s="213">
        <v>0</v>
      </c>
      <c r="F212" s="213">
        <v>0</v>
      </c>
      <c r="G212" s="213">
        <v>0</v>
      </c>
      <c r="H212" s="213">
        <v>0</v>
      </c>
      <c r="I212" s="213">
        <v>0</v>
      </c>
      <c r="J212" s="196"/>
      <c r="K212" s="196"/>
      <c r="L212" s="196"/>
      <c r="M212" s="196"/>
      <c r="N212" s="196"/>
      <c r="O212" s="196"/>
      <c r="P212" s="196"/>
      <c r="Q212" s="196"/>
      <c r="R212" s="196"/>
      <c r="S212" s="196"/>
      <c r="T212" s="196"/>
      <c r="U212" s="196"/>
      <c r="V212" s="196"/>
      <c r="W212" s="196"/>
      <c r="X212" s="196"/>
      <c r="Y212" s="196"/>
    </row>
    <row r="213" spans="1:25" ht="14.25" customHeight="1" x14ac:dyDescent="0.25">
      <c r="A213" s="55"/>
      <c r="B213" s="56">
        <v>3299</v>
      </c>
      <c r="C213" s="57"/>
      <c r="D213" s="51" t="s">
        <v>91</v>
      </c>
      <c r="E213" s="213">
        <v>0</v>
      </c>
      <c r="F213" s="213">
        <v>0</v>
      </c>
      <c r="G213" s="213">
        <v>0</v>
      </c>
      <c r="H213" s="213">
        <v>0</v>
      </c>
      <c r="I213" s="213">
        <v>0</v>
      </c>
      <c r="J213" s="196"/>
      <c r="K213" s="196"/>
      <c r="L213" s="196"/>
      <c r="M213" s="196"/>
      <c r="N213" s="196"/>
      <c r="O213" s="196"/>
      <c r="P213" s="196"/>
      <c r="Q213" s="196"/>
      <c r="R213" s="196"/>
      <c r="S213" s="196"/>
      <c r="T213" s="196"/>
      <c r="U213" s="196"/>
      <c r="V213" s="196"/>
      <c r="W213" s="196"/>
      <c r="X213" s="196"/>
      <c r="Y213" s="196"/>
    </row>
    <row r="214" spans="1:25" s="86" customFormat="1" x14ac:dyDescent="0.25">
      <c r="A214" s="82"/>
      <c r="B214" s="83">
        <v>34</v>
      </c>
      <c r="C214" s="93"/>
      <c r="D214" s="85" t="s">
        <v>139</v>
      </c>
      <c r="E214" s="229">
        <f>E215</f>
        <v>42.93</v>
      </c>
      <c r="F214" s="229">
        <f t="shared" ref="F214:I214" si="65">F215</f>
        <v>0</v>
      </c>
      <c r="G214" s="229">
        <f t="shared" si="65"/>
        <v>0</v>
      </c>
      <c r="H214" s="229">
        <f t="shared" si="65"/>
        <v>0</v>
      </c>
      <c r="I214" s="229">
        <f t="shared" si="65"/>
        <v>0</v>
      </c>
      <c r="J214" s="196"/>
      <c r="K214" s="196"/>
      <c r="L214" s="196"/>
      <c r="M214" s="196"/>
      <c r="N214" s="196"/>
      <c r="O214" s="196"/>
      <c r="P214" s="196"/>
      <c r="Q214" s="196"/>
      <c r="R214" s="196"/>
      <c r="S214" s="196"/>
      <c r="T214" s="196"/>
      <c r="U214" s="196"/>
      <c r="V214" s="196"/>
      <c r="W214" s="196"/>
      <c r="X214" s="196"/>
      <c r="Y214" s="196"/>
    </row>
    <row r="215" spans="1:25" s="149" customFormat="1" x14ac:dyDescent="0.25">
      <c r="A215" s="162"/>
      <c r="B215" s="163">
        <v>343</v>
      </c>
      <c r="C215" s="175"/>
      <c r="D215" s="176" t="s">
        <v>97</v>
      </c>
      <c r="E215" s="221">
        <f>E217+E216</f>
        <v>42.93</v>
      </c>
      <c r="F215" s="221">
        <f t="shared" ref="F215:G215" si="66">F217+F216</f>
        <v>0</v>
      </c>
      <c r="G215" s="221">
        <f t="shared" si="66"/>
        <v>0</v>
      </c>
      <c r="H215" s="221">
        <f t="shared" ref="H215:I215" si="67">H217+H216</f>
        <v>0</v>
      </c>
      <c r="I215" s="221">
        <f t="shared" si="67"/>
        <v>0</v>
      </c>
      <c r="J215" s="196"/>
      <c r="K215" s="196"/>
      <c r="L215" s="196"/>
      <c r="M215" s="196"/>
      <c r="N215" s="196"/>
      <c r="O215" s="196"/>
      <c r="P215" s="196"/>
      <c r="Q215" s="196"/>
      <c r="R215" s="196"/>
      <c r="S215" s="196"/>
      <c r="T215" s="196"/>
      <c r="U215" s="196"/>
      <c r="V215" s="196"/>
      <c r="W215" s="196"/>
      <c r="X215" s="196"/>
      <c r="Y215" s="196"/>
    </row>
    <row r="216" spans="1:25" ht="16.5" customHeight="1" x14ac:dyDescent="0.25">
      <c r="A216" s="55"/>
      <c r="B216" s="56">
        <v>3431</v>
      </c>
      <c r="C216" s="57"/>
      <c r="D216" s="51" t="s">
        <v>140</v>
      </c>
      <c r="E216" s="213">
        <v>42.93</v>
      </c>
      <c r="F216" s="213">
        <v>0</v>
      </c>
      <c r="G216" s="213">
        <v>0</v>
      </c>
      <c r="H216" s="213">
        <v>0</v>
      </c>
      <c r="I216" s="213">
        <v>0</v>
      </c>
      <c r="J216" s="196"/>
      <c r="K216" s="196"/>
      <c r="L216" s="196"/>
      <c r="M216" s="196"/>
      <c r="N216" s="196"/>
      <c r="O216" s="196"/>
      <c r="P216" s="196"/>
      <c r="Q216" s="196"/>
      <c r="R216" s="196"/>
      <c r="S216" s="196"/>
      <c r="T216" s="196"/>
      <c r="U216" s="196"/>
      <c r="V216" s="196"/>
      <c r="W216" s="196"/>
      <c r="X216" s="196"/>
      <c r="Y216" s="196"/>
    </row>
    <row r="217" spans="1:25" x14ac:dyDescent="0.25">
      <c r="A217" s="55"/>
      <c r="B217" s="56">
        <v>3433</v>
      </c>
      <c r="C217" s="57"/>
      <c r="D217" s="51" t="s">
        <v>141</v>
      </c>
      <c r="E217" s="213">
        <v>0</v>
      </c>
      <c r="F217" s="213">
        <v>0</v>
      </c>
      <c r="G217" s="213">
        <v>0</v>
      </c>
      <c r="H217" s="213">
        <v>0</v>
      </c>
      <c r="I217" s="213">
        <v>0</v>
      </c>
      <c r="J217" s="196"/>
      <c r="K217" s="196"/>
      <c r="L217" s="196"/>
      <c r="M217" s="196"/>
      <c r="N217" s="196"/>
      <c r="O217" s="196"/>
      <c r="P217" s="196"/>
      <c r="Q217" s="196"/>
      <c r="R217" s="196"/>
      <c r="S217" s="196"/>
      <c r="T217" s="196"/>
      <c r="U217" s="196"/>
      <c r="V217" s="196"/>
      <c r="W217" s="196"/>
      <c r="X217" s="196"/>
      <c r="Y217" s="196"/>
    </row>
    <row r="218" spans="1:25" x14ac:dyDescent="0.25">
      <c r="A218" s="242"/>
      <c r="B218" s="134">
        <v>4</v>
      </c>
      <c r="C218" s="243"/>
      <c r="D218" s="135" t="s">
        <v>26</v>
      </c>
      <c r="E218" s="216">
        <f>E219</f>
        <v>0</v>
      </c>
      <c r="F218" s="216">
        <f t="shared" ref="F218:I219" si="68">F219</f>
        <v>0</v>
      </c>
      <c r="G218" s="216">
        <f t="shared" si="68"/>
        <v>0</v>
      </c>
      <c r="H218" s="216">
        <f t="shared" si="68"/>
        <v>0</v>
      </c>
      <c r="I218" s="216">
        <f t="shared" si="68"/>
        <v>0</v>
      </c>
      <c r="J218" s="196"/>
      <c r="K218" s="196"/>
      <c r="L218" s="196"/>
      <c r="M218" s="196"/>
      <c r="N218" s="196"/>
      <c r="O218" s="196"/>
      <c r="P218" s="196"/>
      <c r="Q218" s="196"/>
      <c r="R218" s="196"/>
      <c r="S218" s="196"/>
      <c r="T218" s="196"/>
      <c r="U218" s="196"/>
      <c r="V218" s="196"/>
      <c r="W218" s="196"/>
      <c r="X218" s="196"/>
      <c r="Y218" s="196"/>
    </row>
    <row r="219" spans="1:25" x14ac:dyDescent="0.25">
      <c r="A219" s="240"/>
      <c r="B219" s="244">
        <v>42</v>
      </c>
      <c r="C219" s="241"/>
      <c r="D219" s="155" t="s">
        <v>193</v>
      </c>
      <c r="E219" s="229">
        <f>E220</f>
        <v>0</v>
      </c>
      <c r="F219" s="229">
        <f t="shared" si="68"/>
        <v>0</v>
      </c>
      <c r="G219" s="229">
        <f t="shared" si="68"/>
        <v>0</v>
      </c>
      <c r="H219" s="229">
        <f t="shared" si="68"/>
        <v>0</v>
      </c>
      <c r="I219" s="229">
        <f t="shared" si="68"/>
        <v>0</v>
      </c>
      <c r="J219" s="196"/>
      <c r="K219" s="196"/>
      <c r="L219" s="196"/>
      <c r="M219" s="196"/>
      <c r="N219" s="196"/>
      <c r="O219" s="196"/>
      <c r="P219" s="196"/>
      <c r="Q219" s="196"/>
      <c r="R219" s="196"/>
      <c r="S219" s="196"/>
      <c r="T219" s="196"/>
      <c r="U219" s="196"/>
      <c r="V219" s="196"/>
      <c r="W219" s="196"/>
      <c r="X219" s="196"/>
      <c r="Y219" s="196"/>
    </row>
    <row r="220" spans="1:25" x14ac:dyDescent="0.25">
      <c r="A220" s="153"/>
      <c r="B220" s="244">
        <v>422</v>
      </c>
      <c r="C220" s="154"/>
      <c r="D220" s="155" t="s">
        <v>158</v>
      </c>
      <c r="E220" s="229">
        <f>SUM(E221+E222)</f>
        <v>0</v>
      </c>
      <c r="F220" s="229">
        <f t="shared" ref="F220:G220" si="69">SUM(F221+F222)</f>
        <v>0</v>
      </c>
      <c r="G220" s="229">
        <f t="shared" si="69"/>
        <v>0</v>
      </c>
      <c r="H220" s="229">
        <f t="shared" ref="H220:I220" si="70">SUM(H221+H222)</f>
        <v>0</v>
      </c>
      <c r="I220" s="229">
        <f t="shared" si="70"/>
        <v>0</v>
      </c>
      <c r="J220" s="196"/>
      <c r="K220" s="196"/>
      <c r="L220" s="196"/>
      <c r="M220" s="196"/>
      <c r="N220" s="196"/>
      <c r="O220" s="196"/>
      <c r="P220" s="196"/>
      <c r="Q220" s="196"/>
      <c r="R220" s="196"/>
      <c r="S220" s="196"/>
      <c r="T220" s="196"/>
      <c r="U220" s="196"/>
      <c r="V220" s="196"/>
      <c r="W220" s="196"/>
      <c r="X220" s="196"/>
      <c r="Y220" s="196"/>
    </row>
    <row r="221" spans="1:25" x14ac:dyDescent="0.25">
      <c r="A221" s="73"/>
      <c r="B221" s="76">
        <v>4221</v>
      </c>
      <c r="C221" s="75"/>
      <c r="D221" s="77" t="s">
        <v>159</v>
      </c>
      <c r="E221" s="213"/>
      <c r="F221" s="213">
        <v>0</v>
      </c>
      <c r="G221" s="213">
        <v>0</v>
      </c>
      <c r="H221" s="213">
        <v>0</v>
      </c>
      <c r="I221" s="213">
        <v>0</v>
      </c>
      <c r="J221" s="196"/>
      <c r="K221" s="196"/>
      <c r="L221" s="196"/>
      <c r="M221" s="196"/>
      <c r="N221" s="196"/>
      <c r="O221" s="196"/>
      <c r="P221" s="196"/>
      <c r="Q221" s="196"/>
      <c r="R221" s="196"/>
      <c r="S221" s="196"/>
      <c r="T221" s="196"/>
      <c r="U221" s="196"/>
      <c r="V221" s="196"/>
      <c r="W221" s="196"/>
      <c r="X221" s="196"/>
      <c r="Y221" s="196"/>
    </row>
    <row r="222" spans="1:25" x14ac:dyDescent="0.25">
      <c r="A222" s="73"/>
      <c r="B222" s="74">
        <v>4227</v>
      </c>
      <c r="C222" s="75"/>
      <c r="D222" s="59" t="s">
        <v>206</v>
      </c>
      <c r="E222" s="213"/>
      <c r="F222" s="213">
        <v>0</v>
      </c>
      <c r="G222" s="213">
        <v>0</v>
      </c>
      <c r="H222" s="213">
        <v>0</v>
      </c>
      <c r="I222" s="213">
        <v>0</v>
      </c>
      <c r="J222" s="196"/>
      <c r="K222" s="196"/>
      <c r="L222" s="196"/>
      <c r="M222" s="196"/>
      <c r="N222" s="196"/>
      <c r="O222" s="196"/>
      <c r="P222" s="196"/>
      <c r="Q222" s="196"/>
      <c r="R222" s="196"/>
      <c r="S222" s="196"/>
      <c r="T222" s="196"/>
      <c r="U222" s="196"/>
      <c r="V222" s="196"/>
      <c r="W222" s="196"/>
      <c r="X222" s="196"/>
      <c r="Y222" s="196"/>
    </row>
    <row r="223" spans="1:25" s="113" customFormat="1" ht="26.25" x14ac:dyDescent="0.25">
      <c r="A223" s="109" t="s">
        <v>99</v>
      </c>
      <c r="B223" s="110"/>
      <c r="C223" s="111"/>
      <c r="D223" s="112" t="s">
        <v>142</v>
      </c>
      <c r="E223" s="233"/>
      <c r="F223" s="234"/>
      <c r="G223" s="234"/>
      <c r="H223" s="234"/>
      <c r="I223" s="234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</row>
    <row r="224" spans="1:25" s="113" customFormat="1" x14ac:dyDescent="0.25">
      <c r="A224" s="66" t="s">
        <v>207</v>
      </c>
      <c r="B224" s="71"/>
      <c r="C224" s="72"/>
      <c r="D224" s="195" t="s">
        <v>208</v>
      </c>
      <c r="E224" s="213"/>
      <c r="F224" s="214"/>
      <c r="G224" s="214"/>
      <c r="H224" s="214"/>
      <c r="I224" s="214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  <c r="Y224" s="196"/>
    </row>
    <row r="225" spans="1:25" s="79" customFormat="1" x14ac:dyDescent="0.25">
      <c r="A225" s="129"/>
      <c r="B225" s="138">
        <v>3</v>
      </c>
      <c r="C225" s="139"/>
      <c r="D225" s="140" t="s">
        <v>24</v>
      </c>
      <c r="E225" s="216">
        <f>E226+E234+E240</f>
        <v>996554.1100000001</v>
      </c>
      <c r="F225" s="216">
        <f>F226+F234</f>
        <v>873754.46</v>
      </c>
      <c r="G225" s="216">
        <f>G226+G234</f>
        <v>1042187.2699999999</v>
      </c>
      <c r="H225" s="216">
        <f t="shared" ref="H225:I225" si="71">H226+H234</f>
        <v>1042187.2699999999</v>
      </c>
      <c r="I225" s="216">
        <f t="shared" si="71"/>
        <v>1042187.2699999999</v>
      </c>
      <c r="J225" s="196"/>
      <c r="K225" s="196"/>
      <c r="L225" s="196"/>
      <c r="M225" s="196"/>
      <c r="N225" s="196"/>
      <c r="O225" s="196"/>
      <c r="P225" s="196"/>
      <c r="Q225" s="196"/>
      <c r="R225" s="196"/>
      <c r="S225" s="196"/>
      <c r="T225" s="196"/>
      <c r="U225" s="196"/>
      <c r="V225" s="196"/>
      <c r="W225" s="196"/>
      <c r="X225" s="196"/>
      <c r="Y225" s="196"/>
    </row>
    <row r="226" spans="1:25" s="86" customFormat="1" x14ac:dyDescent="0.25">
      <c r="A226" s="82"/>
      <c r="B226" s="83">
        <v>31</v>
      </c>
      <c r="C226" s="93"/>
      <c r="D226" s="157" t="s">
        <v>25</v>
      </c>
      <c r="E226" s="229">
        <f>E227+E229+E231</f>
        <v>950950.45000000007</v>
      </c>
      <c r="F226" s="229">
        <f>F227+F229+F231</f>
        <v>823266.7</v>
      </c>
      <c r="G226" s="229">
        <f>G227+G229+G231</f>
        <v>976754.91999999993</v>
      </c>
      <c r="H226" s="229">
        <f t="shared" ref="H226:I226" si="72">H227+H229+H231</f>
        <v>976754.91999999993</v>
      </c>
      <c r="I226" s="229">
        <f t="shared" si="72"/>
        <v>976754.91999999993</v>
      </c>
      <c r="J226" s="196"/>
      <c r="K226" s="196"/>
      <c r="L226" s="196"/>
      <c r="M226" s="196"/>
      <c r="N226" s="196"/>
      <c r="O226" s="196"/>
      <c r="P226" s="196"/>
      <c r="Q226" s="196"/>
      <c r="R226" s="196"/>
      <c r="S226" s="196"/>
      <c r="T226" s="196"/>
      <c r="U226" s="196"/>
      <c r="V226" s="196"/>
      <c r="W226" s="196"/>
      <c r="X226" s="196"/>
      <c r="Y226" s="196"/>
    </row>
    <row r="227" spans="1:25" s="149" customFormat="1" x14ac:dyDescent="0.25">
      <c r="A227" s="162"/>
      <c r="B227" s="163">
        <v>311</v>
      </c>
      <c r="C227" s="175"/>
      <c r="D227" s="165" t="s">
        <v>143</v>
      </c>
      <c r="E227" s="221">
        <f>E228</f>
        <v>789163.8</v>
      </c>
      <c r="F227" s="221">
        <f>F228</f>
        <v>680204.39</v>
      </c>
      <c r="G227" s="221">
        <f>G228</f>
        <v>802113.35</v>
      </c>
      <c r="H227" s="221">
        <f t="shared" ref="H227:I227" si="73">H228</f>
        <v>802113.35</v>
      </c>
      <c r="I227" s="221">
        <f t="shared" si="73"/>
        <v>802113.35</v>
      </c>
      <c r="J227" s="196"/>
      <c r="K227" s="196"/>
      <c r="L227" s="196"/>
      <c r="M227" s="196"/>
      <c r="N227" s="196"/>
      <c r="O227" s="196"/>
      <c r="P227" s="196"/>
      <c r="Q227" s="196"/>
      <c r="R227" s="196"/>
      <c r="S227" s="196"/>
      <c r="T227" s="196"/>
      <c r="U227" s="196"/>
      <c r="V227" s="196"/>
      <c r="W227" s="196"/>
      <c r="X227" s="196"/>
      <c r="Y227" s="196"/>
    </row>
    <row r="228" spans="1:25" x14ac:dyDescent="0.25">
      <c r="A228" s="55"/>
      <c r="B228" s="56">
        <v>3111</v>
      </c>
      <c r="C228" s="57"/>
      <c r="D228" s="59" t="s">
        <v>117</v>
      </c>
      <c r="E228" s="213">
        <v>789163.8</v>
      </c>
      <c r="F228" s="213">
        <v>680204.39</v>
      </c>
      <c r="G228" s="213">
        <v>802113.35</v>
      </c>
      <c r="H228" s="213">
        <v>802113.35</v>
      </c>
      <c r="I228" s="213">
        <v>802113.35</v>
      </c>
      <c r="J228" s="196"/>
      <c r="K228" s="196"/>
      <c r="L228" s="196"/>
      <c r="M228" s="196"/>
      <c r="N228" s="196"/>
      <c r="O228" s="196"/>
      <c r="P228" s="196"/>
      <c r="Q228" s="196"/>
      <c r="R228" s="196"/>
      <c r="S228" s="196"/>
      <c r="T228" s="196"/>
      <c r="U228" s="196"/>
      <c r="V228" s="196"/>
      <c r="W228" s="196"/>
      <c r="X228" s="196"/>
      <c r="Y228" s="196"/>
    </row>
    <row r="229" spans="1:25" s="149" customFormat="1" x14ac:dyDescent="0.25">
      <c r="A229" s="162"/>
      <c r="B229" s="163">
        <v>312</v>
      </c>
      <c r="C229" s="175"/>
      <c r="D229" s="165" t="s">
        <v>118</v>
      </c>
      <c r="E229" s="221">
        <f>E230</f>
        <v>31197.42</v>
      </c>
      <c r="F229" s="221">
        <f>F230</f>
        <v>34229.61</v>
      </c>
      <c r="G229" s="221">
        <f>G230</f>
        <v>41191.089999999997</v>
      </c>
      <c r="H229" s="221">
        <f t="shared" ref="H229:I229" si="74">H230</f>
        <v>41191.089999999997</v>
      </c>
      <c r="I229" s="221">
        <f t="shared" si="74"/>
        <v>41191.089999999997</v>
      </c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</row>
    <row r="230" spans="1:25" x14ac:dyDescent="0.25">
      <c r="A230" s="55"/>
      <c r="B230" s="56">
        <v>3121</v>
      </c>
      <c r="C230" s="57"/>
      <c r="D230" s="59" t="s">
        <v>118</v>
      </c>
      <c r="E230" s="213">
        <v>31197.42</v>
      </c>
      <c r="F230" s="213">
        <v>34229.61</v>
      </c>
      <c r="G230" s="213">
        <v>41191.089999999997</v>
      </c>
      <c r="H230" s="213">
        <v>41191.089999999997</v>
      </c>
      <c r="I230" s="213">
        <v>41191.089999999997</v>
      </c>
      <c r="J230" s="196"/>
      <c r="K230" s="196"/>
      <c r="L230" s="196"/>
      <c r="M230" s="196"/>
      <c r="N230" s="196"/>
      <c r="O230" s="196"/>
      <c r="P230" s="196"/>
      <c r="Q230" s="196"/>
      <c r="R230" s="196"/>
      <c r="S230" s="196"/>
      <c r="T230" s="196"/>
      <c r="U230" s="196"/>
      <c r="V230" s="196"/>
      <c r="W230" s="196"/>
      <c r="X230" s="196"/>
      <c r="Y230" s="196"/>
    </row>
    <row r="231" spans="1:25" s="149" customFormat="1" x14ac:dyDescent="0.25">
      <c r="A231" s="162"/>
      <c r="B231" s="163">
        <v>313</v>
      </c>
      <c r="C231" s="175"/>
      <c r="D231" s="165" t="s">
        <v>119</v>
      </c>
      <c r="E231" s="221">
        <f>E232+E233</f>
        <v>130589.23</v>
      </c>
      <c r="F231" s="221">
        <f>F232+F233</f>
        <v>108832.7</v>
      </c>
      <c r="G231" s="221">
        <f>G232+G233</f>
        <v>133450.48000000001</v>
      </c>
      <c r="H231" s="221">
        <f t="shared" ref="H231:I231" si="75">H232+H233</f>
        <v>133450.48000000001</v>
      </c>
      <c r="I231" s="221">
        <f t="shared" si="75"/>
        <v>133450.48000000001</v>
      </c>
      <c r="J231" s="196"/>
      <c r="K231" s="196"/>
      <c r="L231" s="196"/>
      <c r="M231" s="196"/>
      <c r="N231" s="196"/>
      <c r="O231" s="196"/>
      <c r="P231" s="196"/>
      <c r="Q231" s="196"/>
      <c r="R231" s="196"/>
      <c r="S231" s="196"/>
      <c r="T231" s="196"/>
      <c r="U231" s="196"/>
      <c r="V231" s="196"/>
      <c r="W231" s="196"/>
      <c r="X231" s="196"/>
      <c r="Y231" s="196"/>
    </row>
    <row r="232" spans="1:25" ht="15" customHeight="1" x14ac:dyDescent="0.25">
      <c r="A232" s="55"/>
      <c r="B232" s="56">
        <v>3132</v>
      </c>
      <c r="C232" s="57"/>
      <c r="D232" s="59" t="s">
        <v>144</v>
      </c>
      <c r="E232" s="213">
        <v>130589.23</v>
      </c>
      <c r="F232" s="213">
        <v>108832.7</v>
      </c>
      <c r="G232" s="213">
        <v>133450.48000000001</v>
      </c>
      <c r="H232" s="213">
        <v>133450.48000000001</v>
      </c>
      <c r="I232" s="213">
        <v>133450.48000000001</v>
      </c>
      <c r="J232" s="196"/>
      <c r="K232" s="196"/>
      <c r="L232" s="196"/>
      <c r="M232" s="196"/>
      <c r="N232" s="196"/>
      <c r="O232" s="196"/>
      <c r="P232" s="196"/>
      <c r="Q232" s="196"/>
      <c r="R232" s="196"/>
      <c r="S232" s="196"/>
      <c r="T232" s="196"/>
      <c r="U232" s="196"/>
      <c r="V232" s="196"/>
      <c r="W232" s="196"/>
      <c r="X232" s="196"/>
      <c r="Y232" s="196"/>
    </row>
    <row r="233" spans="1:25" ht="27" customHeight="1" x14ac:dyDescent="0.25">
      <c r="A233" s="55"/>
      <c r="B233" s="56">
        <v>3133</v>
      </c>
      <c r="C233" s="57"/>
      <c r="D233" s="59" t="s">
        <v>145</v>
      </c>
      <c r="E233" s="213">
        <v>0</v>
      </c>
      <c r="F233" s="213">
        <v>0</v>
      </c>
      <c r="G233" s="213">
        <v>0</v>
      </c>
      <c r="H233" s="213">
        <v>0</v>
      </c>
      <c r="I233" s="213">
        <v>0</v>
      </c>
      <c r="J233" s="196"/>
      <c r="K233" s="196"/>
      <c r="L233" s="196"/>
      <c r="M233" s="196"/>
      <c r="N233" s="196"/>
      <c r="O233" s="196"/>
      <c r="P233" s="196"/>
      <c r="Q233" s="196"/>
      <c r="R233" s="196"/>
      <c r="S233" s="196"/>
      <c r="T233" s="196"/>
      <c r="U233" s="196"/>
      <c r="V233" s="196"/>
      <c r="W233" s="196"/>
      <c r="X233" s="196"/>
      <c r="Y233" s="196"/>
    </row>
    <row r="234" spans="1:25" s="86" customFormat="1" x14ac:dyDescent="0.25">
      <c r="A234" s="82"/>
      <c r="B234" s="83">
        <v>32</v>
      </c>
      <c r="C234" s="93"/>
      <c r="D234" s="157" t="s">
        <v>43</v>
      </c>
      <c r="E234" s="229">
        <f>E235+E237</f>
        <v>45164</v>
      </c>
      <c r="F234" s="229">
        <f>F235+F237</f>
        <v>50487.76</v>
      </c>
      <c r="G234" s="229">
        <f>G235+G237</f>
        <v>65432.35</v>
      </c>
      <c r="H234" s="229">
        <f t="shared" ref="H234:I234" si="76">H235+H237</f>
        <v>65432.35</v>
      </c>
      <c r="I234" s="229">
        <f t="shared" si="76"/>
        <v>65432.35</v>
      </c>
      <c r="J234" s="196"/>
      <c r="K234" s="196"/>
      <c r="L234" s="196"/>
      <c r="M234" s="196"/>
      <c r="N234" s="196"/>
      <c r="O234" s="196"/>
      <c r="P234" s="196"/>
      <c r="Q234" s="196"/>
      <c r="R234" s="196"/>
      <c r="S234" s="196"/>
      <c r="T234" s="196"/>
      <c r="U234" s="196"/>
      <c r="V234" s="196"/>
      <c r="W234" s="196"/>
      <c r="X234" s="196"/>
      <c r="Y234" s="196"/>
    </row>
    <row r="235" spans="1:25" s="149" customFormat="1" ht="17.25" customHeight="1" x14ac:dyDescent="0.25">
      <c r="A235" s="162"/>
      <c r="B235" s="163">
        <v>321</v>
      </c>
      <c r="C235" s="175"/>
      <c r="D235" s="165" t="s">
        <v>73</v>
      </c>
      <c r="E235" s="221">
        <f>E236</f>
        <v>41442.74</v>
      </c>
      <c r="F235" s="221">
        <f>F236</f>
        <v>47780.21</v>
      </c>
      <c r="G235" s="221">
        <f>G236</f>
        <v>62114.28</v>
      </c>
      <c r="H235" s="221">
        <f t="shared" ref="H235:I235" si="77">H236</f>
        <v>62114.28</v>
      </c>
      <c r="I235" s="221">
        <f t="shared" si="77"/>
        <v>62114.28</v>
      </c>
      <c r="J235" s="196"/>
      <c r="K235" s="196"/>
      <c r="L235" s="196"/>
      <c r="M235" s="196"/>
      <c r="N235" s="196"/>
      <c r="O235" s="196"/>
      <c r="P235" s="196"/>
      <c r="Q235" s="196"/>
      <c r="R235" s="196"/>
      <c r="S235" s="196"/>
      <c r="T235" s="196"/>
      <c r="U235" s="196"/>
      <c r="V235" s="196"/>
      <c r="W235" s="196"/>
      <c r="X235" s="196"/>
      <c r="Y235" s="196"/>
    </row>
    <row r="236" spans="1:25" ht="16.5" customHeight="1" x14ac:dyDescent="0.25">
      <c r="A236" s="55"/>
      <c r="B236" s="56">
        <v>3212</v>
      </c>
      <c r="C236" s="57"/>
      <c r="D236" s="59" t="s">
        <v>192</v>
      </c>
      <c r="E236" s="213">
        <v>41442.74</v>
      </c>
      <c r="F236" s="213">
        <v>47780.21</v>
      </c>
      <c r="G236" s="213">
        <v>62114.28</v>
      </c>
      <c r="H236" s="213">
        <v>62114.28</v>
      </c>
      <c r="I236" s="213">
        <v>62114.28</v>
      </c>
      <c r="J236" s="196"/>
      <c r="K236" s="196"/>
      <c r="L236" s="196"/>
      <c r="M236" s="196"/>
      <c r="N236" s="196"/>
      <c r="O236" s="196"/>
      <c r="P236" s="196"/>
      <c r="Q236" s="196"/>
      <c r="R236" s="196"/>
      <c r="S236" s="196"/>
      <c r="T236" s="196"/>
      <c r="U236" s="196"/>
      <c r="V236" s="196"/>
      <c r="W236" s="196"/>
      <c r="X236" s="196"/>
      <c r="Y236" s="196"/>
    </row>
    <row r="237" spans="1:25" s="149" customFormat="1" ht="18.75" customHeight="1" x14ac:dyDescent="0.25">
      <c r="A237" s="162"/>
      <c r="B237" s="163">
        <v>329</v>
      </c>
      <c r="C237" s="175"/>
      <c r="D237" s="165" t="s">
        <v>91</v>
      </c>
      <c r="E237" s="221">
        <f>E238+E239</f>
        <v>3721.2599999999998</v>
      </c>
      <c r="F237" s="221">
        <f>F238</f>
        <v>2707.55</v>
      </c>
      <c r="G237" s="221">
        <f>G238</f>
        <v>3318.07</v>
      </c>
      <c r="H237" s="221">
        <f t="shared" ref="H237:I237" si="78">H238</f>
        <v>3318.07</v>
      </c>
      <c r="I237" s="221">
        <f t="shared" si="78"/>
        <v>3318.07</v>
      </c>
      <c r="J237" s="196"/>
      <c r="K237" s="196"/>
      <c r="L237" s="196"/>
      <c r="M237" s="196"/>
      <c r="N237" s="196"/>
      <c r="O237" s="196"/>
      <c r="P237" s="196"/>
      <c r="Q237" s="196"/>
      <c r="R237" s="196"/>
      <c r="S237" s="196"/>
      <c r="T237" s="196"/>
      <c r="U237" s="196"/>
      <c r="V237" s="196"/>
      <c r="W237" s="196"/>
      <c r="X237" s="196"/>
      <c r="Y237" s="196"/>
    </row>
    <row r="238" spans="1:25" x14ac:dyDescent="0.25">
      <c r="A238" s="55"/>
      <c r="B238" s="56">
        <v>3295</v>
      </c>
      <c r="C238" s="57"/>
      <c r="D238" s="59" t="s">
        <v>146</v>
      </c>
      <c r="E238" s="213">
        <v>3327.24</v>
      </c>
      <c r="F238" s="213">
        <v>2707.55</v>
      </c>
      <c r="G238" s="213">
        <v>3318.07</v>
      </c>
      <c r="H238" s="213">
        <v>3318.07</v>
      </c>
      <c r="I238" s="213">
        <v>3318.07</v>
      </c>
      <c r="J238" s="196"/>
      <c r="K238" s="196"/>
      <c r="L238" s="196"/>
      <c r="M238" s="196"/>
      <c r="N238" s="196"/>
      <c r="O238" s="196"/>
      <c r="P238" s="196"/>
      <c r="Q238" s="196"/>
      <c r="R238" s="196"/>
      <c r="S238" s="196"/>
      <c r="T238" s="196"/>
      <c r="U238" s="196"/>
      <c r="V238" s="196"/>
      <c r="W238" s="196"/>
      <c r="X238" s="196"/>
      <c r="Y238" s="196"/>
    </row>
    <row r="239" spans="1:25" x14ac:dyDescent="0.25">
      <c r="A239" s="270"/>
      <c r="B239" s="252">
        <v>3296</v>
      </c>
      <c r="C239" s="271"/>
      <c r="D239" s="59" t="s">
        <v>138</v>
      </c>
      <c r="E239" s="213">
        <v>394.02</v>
      </c>
      <c r="F239" s="213"/>
      <c r="G239" s="213"/>
      <c r="H239" s="213"/>
      <c r="I239" s="213"/>
      <c r="J239" s="196"/>
      <c r="K239" s="196"/>
      <c r="L239" s="196"/>
      <c r="M239" s="196"/>
      <c r="N239" s="196"/>
      <c r="O239" s="196"/>
      <c r="P239" s="196"/>
      <c r="Q239" s="196"/>
      <c r="R239" s="196"/>
      <c r="S239" s="196"/>
      <c r="T239" s="196"/>
      <c r="U239" s="196"/>
      <c r="V239" s="196"/>
      <c r="W239" s="196"/>
      <c r="X239" s="196"/>
      <c r="Y239" s="196"/>
    </row>
    <row r="240" spans="1:25" x14ac:dyDescent="0.25">
      <c r="A240" s="153"/>
      <c r="B240" s="254">
        <v>34</v>
      </c>
      <c r="C240" s="272"/>
      <c r="D240" s="157" t="s">
        <v>139</v>
      </c>
      <c r="E240" s="229">
        <f>E241+E243</f>
        <v>439.66</v>
      </c>
      <c r="F240" s="229">
        <f>F241+F243</f>
        <v>0</v>
      </c>
      <c r="G240" s="229">
        <f>G241+G243</f>
        <v>0</v>
      </c>
      <c r="H240" s="229">
        <f t="shared" ref="H240:I240" si="79">H241+H243</f>
        <v>0</v>
      </c>
      <c r="I240" s="229">
        <f t="shared" si="79"/>
        <v>0</v>
      </c>
      <c r="J240" s="196"/>
      <c r="K240" s="196"/>
      <c r="L240" s="196"/>
      <c r="M240" s="196"/>
      <c r="N240" s="196"/>
      <c r="O240" s="196"/>
      <c r="P240" s="196"/>
      <c r="Q240" s="196"/>
      <c r="R240" s="196"/>
      <c r="S240" s="196"/>
      <c r="T240" s="196"/>
      <c r="U240" s="196"/>
      <c r="V240" s="196"/>
      <c r="W240" s="196"/>
      <c r="X240" s="196"/>
      <c r="Y240" s="196"/>
    </row>
    <row r="241" spans="1:25" x14ac:dyDescent="0.25">
      <c r="A241" s="162"/>
      <c r="B241" s="163">
        <v>343</v>
      </c>
      <c r="C241" s="175"/>
      <c r="D241" s="165" t="s">
        <v>141</v>
      </c>
      <c r="E241" s="221">
        <f>E242</f>
        <v>439.66</v>
      </c>
      <c r="F241" s="221">
        <f>F242</f>
        <v>0</v>
      </c>
      <c r="G241" s="221">
        <f>G242</f>
        <v>0</v>
      </c>
      <c r="H241" s="221">
        <f t="shared" ref="H241:I241" si="80">H242</f>
        <v>0</v>
      </c>
      <c r="I241" s="221">
        <f t="shared" si="80"/>
        <v>0</v>
      </c>
      <c r="J241" s="196"/>
      <c r="K241" s="196"/>
      <c r="L241" s="196"/>
      <c r="M241" s="196"/>
      <c r="N241" s="196"/>
      <c r="O241" s="196"/>
      <c r="P241" s="196"/>
      <c r="Q241" s="196"/>
      <c r="R241" s="196"/>
      <c r="S241" s="196"/>
      <c r="T241" s="196"/>
      <c r="U241" s="196"/>
      <c r="V241" s="196"/>
      <c r="W241" s="196"/>
      <c r="X241" s="196"/>
      <c r="Y241" s="196"/>
    </row>
    <row r="242" spans="1:25" x14ac:dyDescent="0.25">
      <c r="A242" s="270"/>
      <c r="B242" s="252">
        <v>3433</v>
      </c>
      <c r="C242" s="271"/>
      <c r="D242" s="59" t="s">
        <v>141</v>
      </c>
      <c r="E242" s="213">
        <v>439.66</v>
      </c>
      <c r="F242" s="213"/>
      <c r="G242" s="213"/>
      <c r="H242" s="213"/>
      <c r="I242" s="213"/>
      <c r="J242" s="196"/>
      <c r="K242" s="196"/>
      <c r="L242" s="196"/>
      <c r="M242" s="196"/>
      <c r="N242" s="196"/>
      <c r="O242" s="196"/>
      <c r="P242" s="196"/>
      <c r="Q242" s="196"/>
      <c r="R242" s="196"/>
      <c r="S242" s="196"/>
      <c r="T242" s="196"/>
      <c r="U242" s="196"/>
      <c r="V242" s="196"/>
      <c r="W242" s="196"/>
      <c r="X242" s="196"/>
      <c r="Y242" s="196"/>
    </row>
    <row r="243" spans="1:25" s="113" customFormat="1" x14ac:dyDescent="0.25">
      <c r="A243" s="109" t="s">
        <v>127</v>
      </c>
      <c r="B243" s="110"/>
      <c r="C243" s="111"/>
      <c r="D243" s="112" t="s">
        <v>109</v>
      </c>
      <c r="E243" s="233">
        <f>E244</f>
        <v>0</v>
      </c>
      <c r="F243" s="233">
        <f t="shared" ref="F243:G244" si="81">F244</f>
        <v>0</v>
      </c>
      <c r="G243" s="233">
        <f t="shared" si="81"/>
        <v>0</v>
      </c>
      <c r="H243" s="233">
        <f t="shared" ref="H243:H244" si="82">H244</f>
        <v>0</v>
      </c>
      <c r="I243" s="233">
        <f t="shared" ref="I243:I244" si="83">I244</f>
        <v>0</v>
      </c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  <c r="Y243" s="196"/>
    </row>
    <row r="244" spans="1:25" s="79" customFormat="1" x14ac:dyDescent="0.25">
      <c r="A244" s="129"/>
      <c r="B244" s="138">
        <v>3</v>
      </c>
      <c r="C244" s="131"/>
      <c r="D244" s="78" t="s">
        <v>24</v>
      </c>
      <c r="E244" s="216">
        <f>E245</f>
        <v>0</v>
      </c>
      <c r="F244" s="216">
        <f t="shared" si="81"/>
        <v>0</v>
      </c>
      <c r="G244" s="216">
        <f t="shared" si="81"/>
        <v>0</v>
      </c>
      <c r="H244" s="216">
        <f t="shared" si="82"/>
        <v>0</v>
      </c>
      <c r="I244" s="216">
        <f t="shared" si="83"/>
        <v>0</v>
      </c>
      <c r="J244" s="196"/>
      <c r="K244" s="196"/>
      <c r="L244" s="196"/>
      <c r="M244" s="196"/>
      <c r="N244" s="196"/>
      <c r="O244" s="196"/>
      <c r="P244" s="196"/>
      <c r="Q244" s="196"/>
      <c r="R244" s="196"/>
      <c r="S244" s="196"/>
      <c r="T244" s="196"/>
      <c r="U244" s="196"/>
      <c r="V244" s="196"/>
      <c r="W244" s="196"/>
      <c r="X244" s="196"/>
      <c r="Y244" s="196"/>
    </row>
    <row r="245" spans="1:25" s="86" customFormat="1" x14ac:dyDescent="0.25">
      <c r="A245" s="82"/>
      <c r="B245" s="83">
        <v>32</v>
      </c>
      <c r="C245" s="84"/>
      <c r="D245" s="94" t="s">
        <v>43</v>
      </c>
      <c r="E245" s="229">
        <f>E246+E250+E254+E256</f>
        <v>0</v>
      </c>
      <c r="F245" s="229">
        <f t="shared" ref="F245:G245" si="84">F246+F250+F254+F256</f>
        <v>0</v>
      </c>
      <c r="G245" s="229">
        <f t="shared" si="84"/>
        <v>0</v>
      </c>
      <c r="H245" s="229">
        <f t="shared" ref="H245" si="85">H246+H250+H254+H256</f>
        <v>0</v>
      </c>
      <c r="I245" s="229">
        <f t="shared" ref="I245" si="86">I246+I250+I254+I256</f>
        <v>0</v>
      </c>
      <c r="J245" s="196"/>
      <c r="K245" s="196"/>
      <c r="L245" s="196"/>
      <c r="M245" s="196"/>
      <c r="N245" s="196"/>
      <c r="O245" s="196"/>
      <c r="P245" s="196"/>
      <c r="Q245" s="196"/>
      <c r="R245" s="196"/>
      <c r="S245" s="196"/>
      <c r="T245" s="196"/>
      <c r="U245" s="196"/>
      <c r="V245" s="196"/>
      <c r="W245" s="196"/>
      <c r="X245" s="196"/>
      <c r="Y245" s="196"/>
    </row>
    <row r="246" spans="1:25" s="149" customFormat="1" x14ac:dyDescent="0.25">
      <c r="A246" s="162"/>
      <c r="B246" s="163">
        <v>321</v>
      </c>
      <c r="C246" s="164"/>
      <c r="D246" s="148" t="s">
        <v>73</v>
      </c>
      <c r="E246" s="221">
        <f>E247+E248+E249</f>
        <v>0</v>
      </c>
      <c r="F246" s="221">
        <f t="shared" ref="F246:G246" si="87">F247+F248+F249</f>
        <v>0</v>
      </c>
      <c r="G246" s="221">
        <f t="shared" si="87"/>
        <v>0</v>
      </c>
      <c r="H246" s="221">
        <f t="shared" ref="H246" si="88">H247+H248+H249</f>
        <v>0</v>
      </c>
      <c r="I246" s="221">
        <f t="shared" ref="I246" si="89">I247+I248+I249</f>
        <v>0</v>
      </c>
      <c r="J246" s="196"/>
      <c r="K246" s="196"/>
      <c r="L246" s="196"/>
      <c r="M246" s="196"/>
      <c r="N246" s="196"/>
      <c r="O246" s="196"/>
      <c r="P246" s="196"/>
      <c r="Q246" s="196"/>
      <c r="R246" s="196"/>
      <c r="S246" s="196"/>
      <c r="T246" s="196"/>
      <c r="U246" s="196"/>
      <c r="V246" s="196"/>
      <c r="W246" s="196"/>
      <c r="X246" s="196"/>
      <c r="Y246" s="196"/>
    </row>
    <row r="247" spans="1:25" x14ac:dyDescent="0.25">
      <c r="A247" s="55"/>
      <c r="B247" s="56">
        <v>3211</v>
      </c>
      <c r="C247" s="57"/>
      <c r="D247" s="51" t="s">
        <v>74</v>
      </c>
      <c r="E247" s="213">
        <v>0</v>
      </c>
      <c r="F247" s="213">
        <v>0</v>
      </c>
      <c r="G247" s="213">
        <v>0</v>
      </c>
      <c r="H247" s="213">
        <v>0</v>
      </c>
      <c r="I247" s="213">
        <v>0</v>
      </c>
      <c r="J247" s="196"/>
      <c r="K247" s="196"/>
      <c r="L247" s="196"/>
      <c r="M247" s="196"/>
      <c r="N247" s="196"/>
      <c r="O247" s="196"/>
      <c r="P247" s="196"/>
      <c r="Q247" s="196"/>
      <c r="R247" s="196"/>
      <c r="S247" s="196"/>
      <c r="T247" s="196"/>
      <c r="U247" s="196"/>
      <c r="V247" s="196"/>
      <c r="W247" s="196"/>
      <c r="X247" s="196"/>
      <c r="Y247" s="196"/>
    </row>
    <row r="248" spans="1:25" x14ac:dyDescent="0.25">
      <c r="A248" s="55"/>
      <c r="B248" s="56">
        <v>3213</v>
      </c>
      <c r="C248" s="57"/>
      <c r="D248" s="51" t="s">
        <v>75</v>
      </c>
      <c r="E248" s="213">
        <v>0</v>
      </c>
      <c r="F248" s="213">
        <v>0</v>
      </c>
      <c r="G248" s="213">
        <v>0</v>
      </c>
      <c r="H248" s="213">
        <v>0</v>
      </c>
      <c r="I248" s="213">
        <v>0</v>
      </c>
      <c r="J248" s="196"/>
      <c r="K248" s="196"/>
      <c r="L248" s="196"/>
      <c r="M248" s="196"/>
      <c r="N248" s="196"/>
      <c r="O248" s="196"/>
      <c r="P248" s="196"/>
      <c r="Q248" s="196"/>
      <c r="R248" s="196"/>
      <c r="S248" s="196"/>
      <c r="T248" s="196"/>
      <c r="U248" s="196"/>
      <c r="V248" s="196"/>
      <c r="W248" s="196"/>
      <c r="X248" s="196"/>
      <c r="Y248" s="196"/>
    </row>
    <row r="249" spans="1:25" ht="14.25" customHeight="1" x14ac:dyDescent="0.25">
      <c r="A249" s="55"/>
      <c r="B249" s="56">
        <v>3214</v>
      </c>
      <c r="C249" s="57"/>
      <c r="D249" s="51" t="s">
        <v>76</v>
      </c>
      <c r="E249" s="213">
        <v>0</v>
      </c>
      <c r="F249" s="213">
        <v>0</v>
      </c>
      <c r="G249" s="213">
        <v>0</v>
      </c>
      <c r="H249" s="213">
        <v>0</v>
      </c>
      <c r="I249" s="213">
        <v>0</v>
      </c>
      <c r="J249" s="196"/>
      <c r="K249" s="196"/>
      <c r="L249" s="196"/>
      <c r="M249" s="196"/>
      <c r="N249" s="196"/>
      <c r="O249" s="196"/>
      <c r="P249" s="196"/>
      <c r="Q249" s="196"/>
      <c r="R249" s="196"/>
      <c r="S249" s="196"/>
      <c r="T249" s="196"/>
      <c r="U249" s="196"/>
      <c r="V249" s="196"/>
      <c r="W249" s="196"/>
      <c r="X249" s="196"/>
      <c r="Y249" s="196"/>
    </row>
    <row r="250" spans="1:25" s="149" customFormat="1" x14ac:dyDescent="0.25">
      <c r="A250" s="162"/>
      <c r="B250" s="163">
        <v>322</v>
      </c>
      <c r="C250" s="164"/>
      <c r="D250" s="148" t="s">
        <v>77</v>
      </c>
      <c r="E250" s="221">
        <f>E251+E252+E253</f>
        <v>0</v>
      </c>
      <c r="F250" s="221">
        <f t="shared" ref="F250:G250" si="90">F251+F252+F253</f>
        <v>0</v>
      </c>
      <c r="G250" s="221">
        <f t="shared" si="90"/>
        <v>0</v>
      </c>
      <c r="H250" s="221">
        <f t="shared" ref="H250" si="91">H251+H252+H253</f>
        <v>0</v>
      </c>
      <c r="I250" s="221">
        <f t="shared" ref="I250" si="92">I251+I252+I253</f>
        <v>0</v>
      </c>
      <c r="J250" s="196"/>
      <c r="K250" s="196"/>
      <c r="L250" s="196"/>
      <c r="M250" s="196"/>
      <c r="N250" s="196"/>
      <c r="O250" s="196"/>
      <c r="P250" s="196"/>
      <c r="Q250" s="196"/>
      <c r="R250" s="196"/>
      <c r="S250" s="196"/>
      <c r="T250" s="196"/>
      <c r="U250" s="196"/>
      <c r="V250" s="196"/>
      <c r="W250" s="196"/>
      <c r="X250" s="196"/>
      <c r="Y250" s="196"/>
    </row>
    <row r="251" spans="1:25" x14ac:dyDescent="0.25">
      <c r="A251" s="55"/>
      <c r="B251" s="56">
        <v>3221</v>
      </c>
      <c r="C251" s="57"/>
      <c r="D251" s="54" t="s">
        <v>78</v>
      </c>
      <c r="E251" s="213">
        <v>0</v>
      </c>
      <c r="F251" s="213">
        <v>0</v>
      </c>
      <c r="G251" s="213">
        <v>0</v>
      </c>
      <c r="H251" s="213">
        <v>0</v>
      </c>
      <c r="I251" s="213">
        <v>0</v>
      </c>
      <c r="J251" s="196"/>
      <c r="K251" s="196"/>
      <c r="L251" s="196"/>
      <c r="M251" s="196"/>
      <c r="N251" s="196"/>
      <c r="O251" s="196"/>
      <c r="P251" s="196"/>
      <c r="Q251" s="196"/>
      <c r="R251" s="196"/>
      <c r="S251" s="196"/>
      <c r="T251" s="196"/>
      <c r="U251" s="196"/>
      <c r="V251" s="196"/>
      <c r="W251" s="196"/>
      <c r="X251" s="196"/>
      <c r="Y251" s="196"/>
    </row>
    <row r="252" spans="1:25" x14ac:dyDescent="0.25">
      <c r="A252" s="55"/>
      <c r="B252" s="56">
        <v>3222</v>
      </c>
      <c r="C252" s="57"/>
      <c r="D252" s="54" t="s">
        <v>111</v>
      </c>
      <c r="E252" s="213">
        <v>0</v>
      </c>
      <c r="F252" s="213">
        <v>0</v>
      </c>
      <c r="G252" s="213">
        <v>0</v>
      </c>
      <c r="H252" s="213">
        <v>0</v>
      </c>
      <c r="I252" s="213">
        <v>0</v>
      </c>
      <c r="J252" s="196"/>
      <c r="K252" s="196"/>
      <c r="L252" s="196"/>
      <c r="M252" s="196"/>
      <c r="N252" s="196"/>
      <c r="O252" s="196"/>
      <c r="P252" s="196"/>
      <c r="Q252" s="196"/>
      <c r="R252" s="196"/>
      <c r="S252" s="196"/>
      <c r="T252" s="196"/>
      <c r="U252" s="196"/>
      <c r="V252" s="196"/>
      <c r="W252" s="196"/>
      <c r="X252" s="196"/>
      <c r="Y252" s="196"/>
    </row>
    <row r="253" spans="1:25" x14ac:dyDescent="0.25">
      <c r="A253" s="55"/>
      <c r="B253" s="56">
        <v>3225</v>
      </c>
      <c r="C253" s="57"/>
      <c r="D253" s="54" t="s">
        <v>80</v>
      </c>
      <c r="E253" s="213">
        <v>0</v>
      </c>
      <c r="F253" s="213">
        <v>0</v>
      </c>
      <c r="G253" s="213">
        <v>0</v>
      </c>
      <c r="H253" s="213">
        <v>0</v>
      </c>
      <c r="I253" s="213">
        <v>0</v>
      </c>
      <c r="J253" s="196"/>
      <c r="K253" s="196"/>
      <c r="L253" s="196"/>
      <c r="M253" s="196"/>
      <c r="N253" s="196"/>
      <c r="O253" s="196"/>
      <c r="P253" s="196"/>
      <c r="Q253" s="196"/>
      <c r="R253" s="196"/>
      <c r="S253" s="196"/>
      <c r="T253" s="196"/>
      <c r="U253" s="196"/>
      <c r="V253" s="196"/>
      <c r="W253" s="196"/>
      <c r="X253" s="196"/>
      <c r="Y253" s="196"/>
    </row>
    <row r="254" spans="1:25" s="149" customFormat="1" x14ac:dyDescent="0.25">
      <c r="A254" s="162"/>
      <c r="B254" s="163">
        <v>323</v>
      </c>
      <c r="C254" s="164"/>
      <c r="D254" s="148" t="s">
        <v>82</v>
      </c>
      <c r="E254" s="221">
        <f>E255</f>
        <v>0</v>
      </c>
      <c r="F254" s="221">
        <f t="shared" ref="F254:G254" si="93">F255</f>
        <v>0</v>
      </c>
      <c r="G254" s="221">
        <f t="shared" si="93"/>
        <v>0</v>
      </c>
      <c r="H254" s="221">
        <f t="shared" ref="H254" si="94">H255</f>
        <v>0</v>
      </c>
      <c r="I254" s="221">
        <f t="shared" ref="I254" si="95">I255</f>
        <v>0</v>
      </c>
      <c r="J254" s="196"/>
      <c r="K254" s="196"/>
      <c r="L254" s="196"/>
      <c r="M254" s="196"/>
      <c r="N254" s="196"/>
      <c r="O254" s="196"/>
      <c r="P254" s="196"/>
      <c r="Q254" s="196"/>
      <c r="R254" s="196"/>
      <c r="S254" s="196"/>
      <c r="T254" s="196"/>
      <c r="U254" s="196"/>
      <c r="V254" s="196"/>
      <c r="W254" s="196"/>
      <c r="X254" s="196"/>
      <c r="Y254" s="196"/>
    </row>
    <row r="255" spans="1:25" x14ac:dyDescent="0.25">
      <c r="A255" s="55"/>
      <c r="B255" s="56">
        <v>3237</v>
      </c>
      <c r="C255" s="57"/>
      <c r="D255" s="59" t="s">
        <v>88</v>
      </c>
      <c r="E255" s="213">
        <v>0</v>
      </c>
      <c r="F255" s="213">
        <v>0</v>
      </c>
      <c r="G255" s="213">
        <v>0</v>
      </c>
      <c r="H255" s="213">
        <v>0</v>
      </c>
      <c r="I255" s="213">
        <v>0</v>
      </c>
      <c r="J255" s="196"/>
      <c r="K255" s="196"/>
      <c r="L255" s="196"/>
      <c r="M255" s="196"/>
      <c r="N255" s="196"/>
      <c r="O255" s="196"/>
      <c r="P255" s="196"/>
      <c r="Q255" s="196"/>
      <c r="R255" s="196"/>
      <c r="S255" s="196"/>
      <c r="T255" s="196"/>
      <c r="U255" s="196"/>
      <c r="V255" s="196"/>
      <c r="W255" s="196"/>
      <c r="X255" s="196"/>
      <c r="Y255" s="196"/>
    </row>
    <row r="256" spans="1:25" s="149" customFormat="1" ht="17.25" customHeight="1" x14ac:dyDescent="0.25">
      <c r="A256" s="162"/>
      <c r="B256" s="163">
        <v>329</v>
      </c>
      <c r="C256" s="175"/>
      <c r="D256" s="165" t="s">
        <v>91</v>
      </c>
      <c r="E256" s="221">
        <f>E257+E258</f>
        <v>0</v>
      </c>
      <c r="F256" s="221">
        <f t="shared" ref="F256:G256" si="96">F257+F258</f>
        <v>0</v>
      </c>
      <c r="G256" s="221">
        <f t="shared" si="96"/>
        <v>0</v>
      </c>
      <c r="H256" s="221">
        <f t="shared" ref="H256" si="97">H257+H258</f>
        <v>0</v>
      </c>
      <c r="I256" s="221">
        <f t="shared" ref="I256" si="98">I257+I258</f>
        <v>0</v>
      </c>
      <c r="J256" s="196"/>
      <c r="K256" s="196"/>
      <c r="L256" s="196"/>
      <c r="M256" s="196"/>
      <c r="N256" s="196"/>
      <c r="O256" s="196"/>
      <c r="P256" s="196"/>
      <c r="Q256" s="196"/>
      <c r="R256" s="196"/>
      <c r="S256" s="196"/>
      <c r="T256" s="196"/>
      <c r="U256" s="196"/>
      <c r="V256" s="196"/>
      <c r="W256" s="196"/>
      <c r="X256" s="196"/>
      <c r="Y256" s="196"/>
    </row>
    <row r="257" spans="1:25" x14ac:dyDescent="0.25">
      <c r="A257" s="55"/>
      <c r="B257" s="56">
        <v>3293</v>
      </c>
      <c r="C257" s="57"/>
      <c r="D257" s="59" t="s">
        <v>93</v>
      </c>
      <c r="E257" s="213">
        <v>0</v>
      </c>
      <c r="F257" s="213">
        <v>0</v>
      </c>
      <c r="G257" s="213">
        <v>0</v>
      </c>
      <c r="H257" s="213">
        <v>0</v>
      </c>
      <c r="I257" s="213">
        <v>0</v>
      </c>
      <c r="J257" s="196"/>
      <c r="K257" s="196"/>
      <c r="L257" s="196"/>
      <c r="M257" s="196"/>
      <c r="N257" s="196"/>
      <c r="O257" s="196"/>
      <c r="P257" s="196"/>
      <c r="Q257" s="196"/>
      <c r="R257" s="196"/>
      <c r="S257" s="196"/>
      <c r="T257" s="196"/>
      <c r="U257" s="196"/>
      <c r="V257" s="196"/>
      <c r="W257" s="196"/>
      <c r="X257" s="196"/>
      <c r="Y257" s="196"/>
    </row>
    <row r="258" spans="1:25" ht="15.75" customHeight="1" x14ac:dyDescent="0.25">
      <c r="A258" s="55"/>
      <c r="B258" s="56">
        <v>3299</v>
      </c>
      <c r="C258" s="57"/>
      <c r="D258" s="59" t="s">
        <v>91</v>
      </c>
      <c r="E258" s="213">
        <v>0</v>
      </c>
      <c r="F258" s="213"/>
      <c r="G258" s="213">
        <v>0</v>
      </c>
      <c r="H258" s="213">
        <v>0</v>
      </c>
      <c r="I258" s="213">
        <v>0</v>
      </c>
      <c r="J258" s="196"/>
      <c r="K258" s="196"/>
      <c r="L258" s="196"/>
      <c r="M258" s="196"/>
      <c r="N258" s="196"/>
      <c r="O258" s="196"/>
      <c r="P258" s="196"/>
      <c r="Q258" s="196"/>
      <c r="R258" s="196"/>
      <c r="S258" s="196"/>
      <c r="T258" s="196"/>
      <c r="U258" s="196"/>
      <c r="V258" s="196"/>
      <c r="W258" s="196"/>
      <c r="X258" s="196"/>
      <c r="Y258" s="196"/>
    </row>
    <row r="259" spans="1:25" s="113" customFormat="1" x14ac:dyDescent="0.25">
      <c r="A259" s="109" t="s">
        <v>108</v>
      </c>
      <c r="B259" s="110"/>
      <c r="C259" s="111"/>
      <c r="D259" s="112" t="s">
        <v>114</v>
      </c>
      <c r="E259" s="233">
        <f t="shared" ref="E259:I260" si="99">E260</f>
        <v>0</v>
      </c>
      <c r="F259" s="233">
        <f t="shared" si="99"/>
        <v>0</v>
      </c>
      <c r="G259" s="233">
        <f t="shared" si="99"/>
        <v>1990.84</v>
      </c>
      <c r="H259" s="233">
        <f t="shared" si="99"/>
        <v>1990.84</v>
      </c>
      <c r="I259" s="233">
        <f t="shared" si="99"/>
        <v>1990.84</v>
      </c>
      <c r="J259" s="196"/>
      <c r="K259" s="196"/>
      <c r="L259" s="196"/>
      <c r="M259" s="196"/>
      <c r="N259" s="196"/>
      <c r="O259" s="196"/>
      <c r="P259" s="196"/>
      <c r="Q259" s="196"/>
      <c r="R259" s="196"/>
      <c r="S259" s="196"/>
      <c r="T259" s="196"/>
      <c r="U259" s="196"/>
      <c r="V259" s="196"/>
      <c r="W259" s="196"/>
      <c r="X259" s="196"/>
      <c r="Y259" s="196"/>
    </row>
    <row r="260" spans="1:25" s="79" customFormat="1" x14ac:dyDescent="0.25">
      <c r="A260" s="129"/>
      <c r="B260" s="138">
        <v>3</v>
      </c>
      <c r="C260" s="131"/>
      <c r="D260" s="78" t="s">
        <v>24</v>
      </c>
      <c r="E260" s="216">
        <f t="shared" si="99"/>
        <v>0</v>
      </c>
      <c r="F260" s="216">
        <f t="shared" si="99"/>
        <v>0</v>
      </c>
      <c r="G260" s="216">
        <f t="shared" si="99"/>
        <v>1990.84</v>
      </c>
      <c r="H260" s="216">
        <f t="shared" si="99"/>
        <v>1990.84</v>
      </c>
      <c r="I260" s="216">
        <f t="shared" si="99"/>
        <v>1990.84</v>
      </c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</row>
    <row r="261" spans="1:25" s="86" customFormat="1" x14ac:dyDescent="0.25">
      <c r="A261" s="82"/>
      <c r="B261" s="83">
        <v>32</v>
      </c>
      <c r="C261" s="84"/>
      <c r="D261" s="94" t="s">
        <v>43</v>
      </c>
      <c r="E261" s="229">
        <f>E262+E266+E268</f>
        <v>0</v>
      </c>
      <c r="F261" s="229">
        <f>F262+F266+F268</f>
        <v>0</v>
      </c>
      <c r="G261" s="229">
        <f>G262+G266+G268</f>
        <v>1990.84</v>
      </c>
      <c r="H261" s="229">
        <f>H262+H266+H268</f>
        <v>1990.84</v>
      </c>
      <c r="I261" s="229">
        <f>I262+I266+I268</f>
        <v>1990.84</v>
      </c>
      <c r="J261" s="196"/>
      <c r="K261" s="196"/>
      <c r="L261" s="196"/>
      <c r="M261" s="196"/>
      <c r="N261" s="196"/>
      <c r="O261" s="196"/>
      <c r="P261" s="196"/>
      <c r="Q261" s="196"/>
      <c r="R261" s="196"/>
      <c r="S261" s="196"/>
      <c r="T261" s="196"/>
      <c r="U261" s="196"/>
      <c r="V261" s="196"/>
      <c r="W261" s="196"/>
      <c r="X261" s="196"/>
      <c r="Y261" s="196"/>
    </row>
    <row r="262" spans="1:25" s="149" customFormat="1" ht="15.75" customHeight="1" x14ac:dyDescent="0.25">
      <c r="A262" s="162"/>
      <c r="B262" s="163">
        <v>321</v>
      </c>
      <c r="C262" s="164"/>
      <c r="D262" s="148" t="s">
        <v>73</v>
      </c>
      <c r="E262" s="221">
        <f>E263+E264+E265</f>
        <v>0</v>
      </c>
      <c r="F262" s="221">
        <f>F263+F264+F265</f>
        <v>0</v>
      </c>
      <c r="G262" s="221">
        <f>G263+G264+G265</f>
        <v>0</v>
      </c>
      <c r="H262" s="221">
        <f>H263+H264+H265</f>
        <v>0</v>
      </c>
      <c r="I262" s="221">
        <f>I263+I264+I265</f>
        <v>0</v>
      </c>
      <c r="J262" s="196"/>
      <c r="K262" s="196"/>
      <c r="L262" s="196"/>
      <c r="M262" s="196"/>
      <c r="N262" s="196"/>
      <c r="O262" s="196"/>
      <c r="P262" s="196"/>
      <c r="Q262" s="196"/>
      <c r="R262" s="196"/>
      <c r="S262" s="196"/>
      <c r="T262" s="196"/>
      <c r="U262" s="196"/>
      <c r="V262" s="196"/>
      <c r="W262" s="196"/>
      <c r="X262" s="196"/>
      <c r="Y262" s="196"/>
    </row>
    <row r="263" spans="1:25" x14ac:dyDescent="0.25">
      <c r="A263" s="55"/>
      <c r="B263" s="56">
        <v>3211</v>
      </c>
      <c r="C263" s="57"/>
      <c r="D263" s="51" t="s">
        <v>74</v>
      </c>
      <c r="E263" s="213">
        <v>0</v>
      </c>
      <c r="F263" s="213">
        <v>0</v>
      </c>
      <c r="G263" s="213">
        <v>0</v>
      </c>
      <c r="H263" s="213">
        <v>0</v>
      </c>
      <c r="I263" s="213">
        <v>0</v>
      </c>
      <c r="J263" s="196"/>
      <c r="K263" s="196"/>
      <c r="L263" s="196"/>
      <c r="M263" s="196"/>
      <c r="N263" s="196"/>
      <c r="O263" s="196"/>
      <c r="P263" s="196"/>
      <c r="Q263" s="196"/>
      <c r="R263" s="196"/>
      <c r="S263" s="196"/>
      <c r="T263" s="196"/>
      <c r="U263" s="196"/>
      <c r="V263" s="196"/>
      <c r="W263" s="196"/>
      <c r="X263" s="196"/>
      <c r="Y263" s="196"/>
    </row>
    <row r="264" spans="1:25" x14ac:dyDescent="0.25">
      <c r="A264" s="55"/>
      <c r="B264" s="56">
        <v>3213</v>
      </c>
      <c r="C264" s="57"/>
      <c r="D264" s="51" t="s">
        <v>75</v>
      </c>
      <c r="E264" s="213">
        <v>0</v>
      </c>
      <c r="F264" s="213">
        <v>0</v>
      </c>
      <c r="G264" s="213">
        <v>0</v>
      </c>
      <c r="H264" s="213">
        <v>0</v>
      </c>
      <c r="I264" s="213">
        <v>0</v>
      </c>
      <c r="J264" s="196"/>
      <c r="K264" s="196"/>
      <c r="L264" s="196"/>
      <c r="M264" s="196"/>
      <c r="N264" s="196"/>
      <c r="O264" s="196"/>
      <c r="P264" s="196"/>
      <c r="Q264" s="196"/>
      <c r="R264" s="196"/>
      <c r="S264" s="196"/>
      <c r="T264" s="196"/>
      <c r="U264" s="196"/>
      <c r="V264" s="196"/>
      <c r="W264" s="196"/>
      <c r="X264" s="196"/>
      <c r="Y264" s="196"/>
    </row>
    <row r="265" spans="1:25" ht="17.25" customHeight="1" x14ac:dyDescent="0.25">
      <c r="A265" s="55"/>
      <c r="B265" s="56">
        <v>3214</v>
      </c>
      <c r="C265" s="57"/>
      <c r="D265" s="51" t="s">
        <v>76</v>
      </c>
      <c r="E265" s="213">
        <v>0</v>
      </c>
      <c r="F265" s="213">
        <v>0</v>
      </c>
      <c r="G265" s="213">
        <v>0</v>
      </c>
      <c r="H265" s="213">
        <v>0</v>
      </c>
      <c r="I265" s="213">
        <v>0</v>
      </c>
      <c r="J265" s="196"/>
      <c r="K265" s="196"/>
      <c r="L265" s="196"/>
      <c r="M265" s="196"/>
      <c r="N265" s="196"/>
      <c r="O265" s="196"/>
      <c r="P265" s="196"/>
      <c r="Q265" s="196"/>
      <c r="R265" s="196"/>
      <c r="S265" s="196"/>
      <c r="T265" s="196"/>
      <c r="U265" s="196"/>
      <c r="V265" s="196"/>
      <c r="W265" s="196"/>
      <c r="X265" s="196"/>
      <c r="Y265" s="196"/>
    </row>
    <row r="266" spans="1:25" s="149" customFormat="1" x14ac:dyDescent="0.25">
      <c r="A266" s="162"/>
      <c r="B266" s="163">
        <v>323</v>
      </c>
      <c r="C266" s="164"/>
      <c r="D266" s="148" t="s">
        <v>82</v>
      </c>
      <c r="E266" s="221">
        <f>E267</f>
        <v>0</v>
      </c>
      <c r="F266" s="221">
        <f>F267</f>
        <v>0</v>
      </c>
      <c r="G266" s="221">
        <f>G267</f>
        <v>0</v>
      </c>
      <c r="H266" s="221">
        <f>H267</f>
        <v>0</v>
      </c>
      <c r="I266" s="221">
        <f>I267</f>
        <v>0</v>
      </c>
      <c r="J266" s="196"/>
      <c r="K266" s="196"/>
      <c r="L266" s="196"/>
      <c r="M266" s="196"/>
      <c r="N266" s="196"/>
      <c r="O266" s="196"/>
      <c r="P266" s="196"/>
      <c r="Q266" s="196"/>
      <c r="R266" s="196"/>
      <c r="S266" s="196"/>
      <c r="T266" s="196"/>
      <c r="U266" s="196"/>
      <c r="V266" s="196"/>
      <c r="W266" s="196"/>
      <c r="X266" s="196"/>
      <c r="Y266" s="196"/>
    </row>
    <row r="267" spans="1:25" x14ac:dyDescent="0.25">
      <c r="A267" s="55"/>
      <c r="B267" s="56">
        <v>3231</v>
      </c>
      <c r="C267" s="57"/>
      <c r="D267" s="59" t="s">
        <v>83</v>
      </c>
      <c r="E267" s="213">
        <v>0</v>
      </c>
      <c r="F267" s="213">
        <v>0</v>
      </c>
      <c r="G267" s="213">
        <v>0</v>
      </c>
      <c r="H267" s="213">
        <v>0</v>
      </c>
      <c r="I267" s="213">
        <v>0</v>
      </c>
      <c r="J267" s="196"/>
      <c r="K267" s="196"/>
      <c r="L267" s="196"/>
      <c r="M267" s="196"/>
      <c r="N267" s="196"/>
      <c r="O267" s="196"/>
      <c r="P267" s="196"/>
      <c r="Q267" s="196"/>
      <c r="R267" s="196"/>
      <c r="S267" s="196"/>
      <c r="T267" s="196"/>
      <c r="U267" s="196"/>
      <c r="V267" s="196"/>
      <c r="W267" s="196"/>
      <c r="X267" s="196"/>
      <c r="Y267" s="196"/>
    </row>
    <row r="268" spans="1:25" s="149" customFormat="1" ht="16.5" customHeight="1" x14ac:dyDescent="0.25">
      <c r="A268" s="162"/>
      <c r="B268" s="163">
        <v>329</v>
      </c>
      <c r="C268" s="175"/>
      <c r="D268" s="165" t="s">
        <v>91</v>
      </c>
      <c r="E268" s="221">
        <f>E269</f>
        <v>0</v>
      </c>
      <c r="F268" s="221">
        <f>F269</f>
        <v>0</v>
      </c>
      <c r="G268" s="221">
        <f>G269</f>
        <v>1990.84</v>
      </c>
      <c r="H268" s="221">
        <f>H269</f>
        <v>1990.84</v>
      </c>
      <c r="I268" s="221">
        <f>I269</f>
        <v>1990.84</v>
      </c>
      <c r="J268" s="196"/>
      <c r="K268" s="196"/>
      <c r="L268" s="196"/>
      <c r="M268" s="196"/>
      <c r="N268" s="196"/>
      <c r="O268" s="196"/>
      <c r="P268" s="196"/>
      <c r="Q268" s="196"/>
      <c r="R268" s="196"/>
      <c r="S268" s="196"/>
      <c r="T268" s="196"/>
      <c r="U268" s="196"/>
      <c r="V268" s="196"/>
      <c r="W268" s="196"/>
      <c r="X268" s="196"/>
      <c r="Y268" s="196"/>
    </row>
    <row r="269" spans="1:25" ht="18" customHeight="1" x14ac:dyDescent="0.25">
      <c r="A269" s="55"/>
      <c r="B269" s="56">
        <v>3299</v>
      </c>
      <c r="C269" s="57"/>
      <c r="D269" s="59" t="s">
        <v>91</v>
      </c>
      <c r="E269" s="213">
        <v>0</v>
      </c>
      <c r="F269" s="213">
        <v>0</v>
      </c>
      <c r="G269" s="213">
        <v>1990.84</v>
      </c>
      <c r="H269" s="213">
        <v>1990.84</v>
      </c>
      <c r="I269" s="213">
        <v>1990.84</v>
      </c>
      <c r="J269" s="196"/>
      <c r="K269" s="196"/>
      <c r="L269" s="196"/>
      <c r="M269" s="196"/>
      <c r="N269" s="196"/>
      <c r="O269" s="196"/>
      <c r="P269" s="196"/>
      <c r="Q269" s="196"/>
      <c r="R269" s="196"/>
      <c r="S269" s="196"/>
      <c r="T269" s="196"/>
      <c r="U269" s="196"/>
      <c r="V269" s="196"/>
      <c r="W269" s="196"/>
      <c r="X269" s="196"/>
      <c r="Y269" s="196"/>
    </row>
    <row r="270" spans="1:25" ht="18" customHeight="1" x14ac:dyDescent="0.25">
      <c r="A270" s="109" t="s">
        <v>182</v>
      </c>
      <c r="B270" s="110"/>
      <c r="C270" s="111"/>
      <c r="D270" s="112" t="s">
        <v>183</v>
      </c>
      <c r="E270" s="233">
        <f t="shared" ref="E270:I270" si="100">E271</f>
        <v>62969.88</v>
      </c>
      <c r="F270" s="233">
        <f t="shared" si="100"/>
        <v>67652.41</v>
      </c>
      <c r="G270" s="233">
        <f t="shared" si="100"/>
        <v>110183.66</v>
      </c>
      <c r="H270" s="233">
        <f t="shared" si="100"/>
        <v>110183.66</v>
      </c>
      <c r="I270" s="233">
        <f t="shared" si="100"/>
        <v>110183.66</v>
      </c>
      <c r="J270" s="196"/>
      <c r="K270" s="196"/>
      <c r="L270" s="196"/>
      <c r="M270" s="196"/>
      <c r="N270" s="196"/>
      <c r="O270" s="196"/>
      <c r="P270" s="196"/>
      <c r="Q270" s="196"/>
      <c r="R270" s="196"/>
      <c r="S270" s="196"/>
      <c r="T270" s="196"/>
      <c r="U270" s="196"/>
      <c r="V270" s="196"/>
      <c r="W270" s="196"/>
      <c r="X270" s="196"/>
      <c r="Y270" s="196"/>
    </row>
    <row r="271" spans="1:25" ht="18" customHeight="1" x14ac:dyDescent="0.25">
      <c r="A271" s="129"/>
      <c r="B271" s="133">
        <v>3</v>
      </c>
      <c r="C271" s="131"/>
      <c r="D271" s="281" t="s">
        <v>24</v>
      </c>
      <c r="E271" s="216">
        <f>E272+E297</f>
        <v>62969.88</v>
      </c>
      <c r="F271" s="216">
        <f>F272+F297</f>
        <v>67652.41</v>
      </c>
      <c r="G271" s="216">
        <f>G272+G297</f>
        <v>110183.66</v>
      </c>
      <c r="H271" s="216">
        <f>H272+H297</f>
        <v>110183.66</v>
      </c>
      <c r="I271" s="216">
        <f>I272+I297</f>
        <v>110183.66</v>
      </c>
      <c r="J271" s="196"/>
      <c r="K271" s="196"/>
      <c r="L271" s="196"/>
      <c r="M271" s="196"/>
      <c r="N271" s="196"/>
      <c r="O271" s="196"/>
      <c r="P271" s="196"/>
      <c r="Q271" s="196"/>
      <c r="R271" s="196"/>
      <c r="S271" s="196"/>
      <c r="T271" s="196"/>
      <c r="U271" s="196"/>
      <c r="V271" s="196"/>
      <c r="W271" s="196"/>
      <c r="X271" s="196"/>
      <c r="Y271" s="196"/>
    </row>
    <row r="272" spans="1:25" ht="18" customHeight="1" x14ac:dyDescent="0.25">
      <c r="A272" s="153"/>
      <c r="B272" s="152">
        <v>32</v>
      </c>
      <c r="C272" s="154"/>
      <c r="D272" s="94" t="s">
        <v>43</v>
      </c>
      <c r="E272" s="229">
        <f>E273+E277</f>
        <v>62969.88</v>
      </c>
      <c r="F272" s="229">
        <f>F273+F277</f>
        <v>67652.41</v>
      </c>
      <c r="G272" s="229">
        <f>G273+G277</f>
        <v>110183.66</v>
      </c>
      <c r="H272" s="229">
        <f>H273+H277</f>
        <v>110183.66</v>
      </c>
      <c r="I272" s="229">
        <f>I273+I277</f>
        <v>110183.66</v>
      </c>
      <c r="J272" s="196"/>
      <c r="K272" s="196"/>
      <c r="L272" s="196"/>
      <c r="M272" s="196"/>
      <c r="N272" s="196"/>
      <c r="O272" s="196"/>
      <c r="P272" s="196"/>
      <c r="Q272" s="196"/>
      <c r="R272" s="196"/>
      <c r="S272" s="196"/>
      <c r="T272" s="196"/>
      <c r="U272" s="196"/>
      <c r="V272" s="196"/>
      <c r="W272" s="196"/>
      <c r="X272" s="196"/>
      <c r="Y272" s="196"/>
    </row>
    <row r="273" spans="1:25" ht="18" customHeight="1" x14ac:dyDescent="0.25">
      <c r="A273" s="162"/>
      <c r="B273" s="163">
        <v>322</v>
      </c>
      <c r="C273" s="164"/>
      <c r="D273" s="148" t="s">
        <v>77</v>
      </c>
      <c r="E273" s="221">
        <f>E274+E275+E276</f>
        <v>929.85</v>
      </c>
      <c r="F273" s="221">
        <f>F274+F275+F276</f>
        <v>13782</v>
      </c>
      <c r="G273" s="221">
        <f>G274+G275+G276</f>
        <v>13782</v>
      </c>
      <c r="H273" s="221">
        <f>H274+H275+H276</f>
        <v>13782</v>
      </c>
      <c r="I273" s="221">
        <f>I274+I275+I276</f>
        <v>13782</v>
      </c>
      <c r="J273" s="196"/>
      <c r="K273" s="196"/>
      <c r="L273" s="196"/>
      <c r="M273" s="196"/>
      <c r="N273" s="196"/>
      <c r="O273" s="196"/>
      <c r="P273" s="196"/>
      <c r="Q273" s="196"/>
      <c r="R273" s="196"/>
      <c r="S273" s="196"/>
      <c r="T273" s="196"/>
      <c r="U273" s="196"/>
      <c r="V273" s="196"/>
      <c r="W273" s="196"/>
      <c r="X273" s="196"/>
      <c r="Y273" s="196"/>
    </row>
    <row r="274" spans="1:25" ht="18" customHeight="1" x14ac:dyDescent="0.25">
      <c r="A274" s="270"/>
      <c r="B274" s="58">
        <v>3221</v>
      </c>
      <c r="C274" s="271"/>
      <c r="D274" s="51" t="s">
        <v>110</v>
      </c>
      <c r="E274" s="213">
        <v>929.85</v>
      </c>
      <c r="F274" s="213">
        <v>9294.4</v>
      </c>
      <c r="G274" s="213">
        <v>9294.4</v>
      </c>
      <c r="H274" s="213">
        <v>9294.4</v>
      </c>
      <c r="I274" s="213">
        <v>9294.4</v>
      </c>
      <c r="J274" s="196"/>
      <c r="K274" s="196"/>
      <c r="L274" s="196"/>
      <c r="M274" s="196"/>
      <c r="N274" s="196"/>
      <c r="O274" s="196"/>
      <c r="P274" s="196"/>
      <c r="Q274" s="196"/>
      <c r="R274" s="196"/>
      <c r="S274" s="196"/>
      <c r="T274" s="196"/>
      <c r="U274" s="196"/>
      <c r="V274" s="196"/>
      <c r="W274" s="196"/>
      <c r="X274" s="196"/>
      <c r="Y274" s="196"/>
    </row>
    <row r="275" spans="1:25" ht="18" customHeight="1" x14ac:dyDescent="0.25">
      <c r="A275" s="270"/>
      <c r="B275" s="58">
        <v>3222</v>
      </c>
      <c r="C275" s="271"/>
      <c r="D275" s="51" t="s">
        <v>111</v>
      </c>
      <c r="E275" s="213">
        <v>0</v>
      </c>
      <c r="F275" s="213">
        <v>0</v>
      </c>
      <c r="G275" s="213">
        <v>0</v>
      </c>
      <c r="H275" s="213">
        <v>0</v>
      </c>
      <c r="I275" s="213">
        <v>0</v>
      </c>
      <c r="J275" s="196"/>
      <c r="K275" s="196"/>
      <c r="L275" s="196"/>
      <c r="M275" s="196"/>
      <c r="N275" s="196"/>
      <c r="O275" s="196"/>
      <c r="P275" s="196"/>
      <c r="Q275" s="196"/>
      <c r="R275" s="196"/>
      <c r="S275" s="196"/>
      <c r="T275" s="196"/>
      <c r="U275" s="196"/>
      <c r="V275" s="196"/>
      <c r="W275" s="196"/>
      <c r="X275" s="196"/>
      <c r="Y275" s="196"/>
    </row>
    <row r="276" spans="1:25" ht="18" customHeight="1" x14ac:dyDescent="0.25">
      <c r="A276" s="270"/>
      <c r="B276" s="58">
        <v>3225</v>
      </c>
      <c r="C276" s="271"/>
      <c r="D276" s="51" t="s">
        <v>112</v>
      </c>
      <c r="E276" s="213">
        <v>0</v>
      </c>
      <c r="F276" s="213">
        <v>4487.6000000000004</v>
      </c>
      <c r="G276" s="213">
        <v>4487.6000000000004</v>
      </c>
      <c r="H276" s="213">
        <v>4487.6000000000004</v>
      </c>
      <c r="I276" s="213">
        <v>4487.6000000000004</v>
      </c>
      <c r="J276" s="196"/>
      <c r="K276" s="196"/>
      <c r="L276" s="196"/>
      <c r="M276" s="196"/>
      <c r="N276" s="196"/>
      <c r="O276" s="196"/>
      <c r="P276" s="196"/>
      <c r="Q276" s="196"/>
      <c r="R276" s="196"/>
      <c r="S276" s="196"/>
      <c r="T276" s="196"/>
      <c r="U276" s="196"/>
      <c r="V276" s="196"/>
      <c r="W276" s="196"/>
      <c r="X276" s="196"/>
      <c r="Y276" s="196"/>
    </row>
    <row r="277" spans="1:25" ht="18" customHeight="1" x14ac:dyDescent="0.25">
      <c r="A277" s="162"/>
      <c r="B277" s="177">
        <v>323</v>
      </c>
      <c r="C277" s="164"/>
      <c r="D277" s="176" t="s">
        <v>82</v>
      </c>
      <c r="E277" s="221">
        <f>E278+E279</f>
        <v>62040.03</v>
      </c>
      <c r="F277" s="221">
        <f>F278+F279</f>
        <v>53870.41</v>
      </c>
      <c r="G277" s="221">
        <f>G278+G279</f>
        <v>96401.66</v>
      </c>
      <c r="H277" s="221">
        <f>H278+H279</f>
        <v>96401.66</v>
      </c>
      <c r="I277" s="221">
        <f>I278+I279</f>
        <v>96401.66</v>
      </c>
      <c r="J277" s="196"/>
      <c r="K277" s="196"/>
      <c r="L277" s="196"/>
      <c r="M277" s="196"/>
      <c r="N277" s="196"/>
      <c r="O277" s="196"/>
      <c r="P277" s="196"/>
      <c r="Q277" s="196"/>
      <c r="R277" s="196"/>
      <c r="S277" s="196"/>
      <c r="T277" s="196"/>
      <c r="U277" s="196"/>
      <c r="V277" s="196"/>
      <c r="W277" s="196"/>
      <c r="X277" s="196"/>
      <c r="Y277" s="196"/>
    </row>
    <row r="278" spans="1:25" ht="18" customHeight="1" x14ac:dyDescent="0.25">
      <c r="A278" s="270"/>
      <c r="B278" s="58">
        <v>3231</v>
      </c>
      <c r="C278" s="271"/>
      <c r="D278" s="51" t="s">
        <v>216</v>
      </c>
      <c r="E278" s="213">
        <v>62040.03</v>
      </c>
      <c r="F278" s="213">
        <v>52406.25</v>
      </c>
      <c r="G278" s="213">
        <v>94937.5</v>
      </c>
      <c r="H278" s="213">
        <v>94937.5</v>
      </c>
      <c r="I278" s="213">
        <v>94937.5</v>
      </c>
      <c r="J278" s="196"/>
      <c r="K278" s="196"/>
      <c r="L278" s="196"/>
      <c r="M278" s="196"/>
      <c r="N278" s="196"/>
      <c r="O278" s="196"/>
      <c r="P278" s="196"/>
      <c r="Q278" s="196"/>
      <c r="R278" s="196"/>
      <c r="S278" s="196"/>
      <c r="T278" s="196"/>
      <c r="U278" s="196"/>
      <c r="V278" s="196"/>
      <c r="W278" s="196"/>
      <c r="X278" s="196"/>
      <c r="Y278" s="196"/>
    </row>
    <row r="279" spans="1:25" ht="18" customHeight="1" x14ac:dyDescent="0.25">
      <c r="A279" s="270"/>
      <c r="B279" s="58">
        <v>3239</v>
      </c>
      <c r="C279" s="271"/>
      <c r="D279" s="51" t="s">
        <v>90</v>
      </c>
      <c r="E279" s="213">
        <v>0</v>
      </c>
      <c r="F279" s="213">
        <v>1464.16</v>
      </c>
      <c r="G279" s="213">
        <v>1464.16</v>
      </c>
      <c r="H279" s="213">
        <v>1464.16</v>
      </c>
      <c r="I279" s="213">
        <v>1464.16</v>
      </c>
      <c r="J279" s="196"/>
      <c r="K279" s="196"/>
      <c r="L279" s="196"/>
      <c r="M279" s="196"/>
      <c r="N279" s="196"/>
      <c r="O279" s="196"/>
      <c r="P279" s="196"/>
      <c r="Q279" s="196"/>
      <c r="R279" s="196"/>
      <c r="S279" s="196"/>
      <c r="T279" s="196"/>
      <c r="U279" s="196"/>
      <c r="V279" s="196"/>
      <c r="W279" s="196"/>
      <c r="X279" s="196"/>
      <c r="Y279" s="196"/>
    </row>
    <row r="280" spans="1:25" s="113" customFormat="1" x14ac:dyDescent="0.25">
      <c r="A280" s="109" t="s">
        <v>116</v>
      </c>
      <c r="B280" s="110"/>
      <c r="C280" s="111"/>
      <c r="D280" s="112" t="s">
        <v>147</v>
      </c>
      <c r="E280" s="233">
        <f>SUM(E282+E291)</f>
        <v>36094.089999999997</v>
      </c>
      <c r="F280" s="233">
        <f>SUM(F282+F291)</f>
        <v>33828.379999999997</v>
      </c>
      <c r="G280" s="233">
        <f>SUM(G282+G291)</f>
        <v>49720.380000000005</v>
      </c>
      <c r="H280" s="233">
        <f>SUM(H282+H291)</f>
        <v>49720.380000000005</v>
      </c>
      <c r="I280" s="233">
        <f>SUM(I282+I291)</f>
        <v>49720.380000000005</v>
      </c>
      <c r="J280" s="196"/>
      <c r="K280" s="196"/>
      <c r="L280" s="196"/>
      <c r="M280" s="196"/>
      <c r="N280" s="196"/>
      <c r="O280" s="196"/>
      <c r="P280" s="196"/>
      <c r="Q280" s="196"/>
      <c r="R280" s="196"/>
      <c r="S280" s="196"/>
      <c r="T280" s="196"/>
      <c r="U280" s="196"/>
      <c r="V280" s="196"/>
      <c r="W280" s="196"/>
      <c r="X280" s="196"/>
      <c r="Y280" s="196"/>
    </row>
    <row r="281" spans="1:25" s="113" customFormat="1" x14ac:dyDescent="0.25">
      <c r="A281" s="66" t="s">
        <v>209</v>
      </c>
      <c r="B281" s="71"/>
      <c r="C281" s="72"/>
      <c r="D281" s="195" t="s">
        <v>210</v>
      </c>
      <c r="E281" s="213"/>
      <c r="F281" s="213"/>
      <c r="G281" s="213"/>
      <c r="H281" s="213"/>
      <c r="I281" s="213"/>
      <c r="J281" s="196"/>
      <c r="K281" s="196"/>
      <c r="L281" s="196"/>
      <c r="M281" s="196"/>
      <c r="N281" s="196"/>
      <c r="O281" s="196"/>
      <c r="P281" s="196"/>
      <c r="Q281" s="196"/>
      <c r="R281" s="196"/>
      <c r="S281" s="196"/>
      <c r="T281" s="196"/>
      <c r="U281" s="196"/>
      <c r="V281" s="196"/>
      <c r="W281" s="196"/>
      <c r="X281" s="196"/>
      <c r="Y281" s="196"/>
    </row>
    <row r="282" spans="1:25" s="113" customFormat="1" x14ac:dyDescent="0.25">
      <c r="A282" s="137"/>
      <c r="B282" s="138">
        <v>3</v>
      </c>
      <c r="C282" s="139"/>
      <c r="D282" s="208" t="s">
        <v>24</v>
      </c>
      <c r="E282" s="216">
        <f>E283</f>
        <v>33846.239999999998</v>
      </c>
      <c r="F282" s="216">
        <f t="shared" ref="F282:I282" si="101">F283</f>
        <v>18565.259999999998</v>
      </c>
      <c r="G282" s="216">
        <f t="shared" si="101"/>
        <v>27549.27</v>
      </c>
      <c r="H282" s="216">
        <f t="shared" si="101"/>
        <v>27549.27</v>
      </c>
      <c r="I282" s="216">
        <f t="shared" si="101"/>
        <v>27549.27</v>
      </c>
      <c r="J282" s="196"/>
      <c r="K282" s="196"/>
      <c r="L282" s="196"/>
      <c r="M282" s="196"/>
      <c r="N282" s="196"/>
      <c r="O282" s="196"/>
      <c r="P282" s="196"/>
      <c r="Q282" s="196"/>
      <c r="R282" s="196"/>
      <c r="S282" s="196"/>
      <c r="T282" s="196"/>
      <c r="U282" s="196"/>
      <c r="V282" s="196"/>
      <c r="W282" s="196"/>
      <c r="X282" s="196"/>
      <c r="Y282" s="196"/>
    </row>
    <row r="283" spans="1:25" s="113" customFormat="1" x14ac:dyDescent="0.25">
      <c r="A283" s="201"/>
      <c r="B283" s="202">
        <v>32</v>
      </c>
      <c r="C283" s="203"/>
      <c r="D283" s="94" t="s">
        <v>43</v>
      </c>
      <c r="E283" s="229">
        <f>E284+E288</f>
        <v>33846.239999999998</v>
      </c>
      <c r="F283" s="229">
        <f>F284+F290+F297+F307</f>
        <v>18565.259999999998</v>
      </c>
      <c r="G283" s="229">
        <f>G284+G290+G297+G307</f>
        <v>27549.27</v>
      </c>
      <c r="H283" s="229">
        <f>H284+H290+H297+H307</f>
        <v>27549.27</v>
      </c>
      <c r="I283" s="229">
        <f>I284+I290+I297+I307</f>
        <v>27549.27</v>
      </c>
      <c r="J283" s="196"/>
      <c r="K283" s="196"/>
      <c r="L283" s="196"/>
      <c r="M283" s="196"/>
      <c r="N283" s="196"/>
      <c r="O283" s="196"/>
      <c r="P283" s="196"/>
      <c r="Q283" s="196"/>
      <c r="R283" s="196"/>
      <c r="S283" s="196"/>
      <c r="T283" s="196"/>
      <c r="U283" s="196"/>
      <c r="V283" s="196"/>
      <c r="W283" s="196"/>
      <c r="X283" s="196"/>
      <c r="Y283" s="196"/>
    </row>
    <row r="284" spans="1:25" s="113" customFormat="1" x14ac:dyDescent="0.25">
      <c r="A284" s="162"/>
      <c r="B284" s="163">
        <v>322</v>
      </c>
      <c r="C284" s="164"/>
      <c r="D284" s="148" t="s">
        <v>77</v>
      </c>
      <c r="E284" s="221">
        <f>SUM(E285:E287)</f>
        <v>29105.360000000001</v>
      </c>
      <c r="F284" s="221">
        <f t="shared" ref="F284:G284" si="102">SUM(F285:F286)</f>
        <v>18565.259999999998</v>
      </c>
      <c r="G284" s="221">
        <f t="shared" si="102"/>
        <v>27549.27</v>
      </c>
      <c r="H284" s="221">
        <f t="shared" ref="H284:I284" si="103">SUM(H285:H286)</f>
        <v>27549.27</v>
      </c>
      <c r="I284" s="221">
        <f t="shared" si="103"/>
        <v>27549.27</v>
      </c>
      <c r="J284" s="196"/>
      <c r="K284" s="196"/>
      <c r="L284" s="196"/>
      <c r="M284" s="196"/>
      <c r="N284" s="196"/>
      <c r="O284" s="196"/>
      <c r="P284" s="196"/>
      <c r="Q284" s="196"/>
      <c r="R284" s="196"/>
      <c r="S284" s="196"/>
      <c r="T284" s="196"/>
      <c r="U284" s="196"/>
      <c r="V284" s="196"/>
      <c r="W284" s="196"/>
      <c r="X284" s="196"/>
      <c r="Y284" s="196"/>
    </row>
    <row r="285" spans="1:25" s="113" customFormat="1" x14ac:dyDescent="0.25">
      <c r="A285" s="205"/>
      <c r="B285" s="206">
        <v>3221</v>
      </c>
      <c r="C285" s="207"/>
      <c r="D285" s="204" t="s">
        <v>78</v>
      </c>
      <c r="E285" s="213">
        <v>0</v>
      </c>
      <c r="F285" s="213">
        <v>597.25</v>
      </c>
      <c r="G285" s="213">
        <v>597.25</v>
      </c>
      <c r="H285" s="213">
        <v>597.25</v>
      </c>
      <c r="I285" s="213">
        <v>597.25</v>
      </c>
      <c r="J285" s="196"/>
      <c r="K285" s="196"/>
      <c r="L285" s="196"/>
      <c r="M285" s="196"/>
      <c r="N285" s="196"/>
      <c r="O285" s="196"/>
      <c r="P285" s="196"/>
      <c r="Q285" s="196"/>
      <c r="R285" s="196"/>
      <c r="S285" s="196"/>
      <c r="T285" s="196"/>
      <c r="U285" s="196"/>
      <c r="V285" s="196"/>
      <c r="W285" s="196"/>
      <c r="X285" s="196"/>
      <c r="Y285" s="196"/>
    </row>
    <row r="286" spans="1:25" s="113" customFormat="1" x14ac:dyDescent="0.25">
      <c r="A286" s="205"/>
      <c r="B286" s="206">
        <v>3222</v>
      </c>
      <c r="C286" s="207"/>
      <c r="D286" s="204" t="s">
        <v>111</v>
      </c>
      <c r="E286" s="213">
        <v>28609.27</v>
      </c>
      <c r="F286" s="213">
        <v>17968.009999999998</v>
      </c>
      <c r="G286" s="213">
        <v>26952.02</v>
      </c>
      <c r="H286" s="213">
        <v>26952.02</v>
      </c>
      <c r="I286" s="213">
        <v>26952.02</v>
      </c>
      <c r="J286" s="196"/>
      <c r="K286" s="196"/>
      <c r="L286" s="196"/>
      <c r="M286" s="196"/>
      <c r="N286" s="196"/>
      <c r="O286" s="196"/>
      <c r="P286" s="196"/>
      <c r="Q286" s="196"/>
      <c r="R286" s="196"/>
      <c r="S286" s="196"/>
      <c r="T286" s="196"/>
      <c r="U286" s="196"/>
      <c r="V286" s="196"/>
      <c r="W286" s="196"/>
      <c r="X286" s="196"/>
      <c r="Y286" s="196"/>
    </row>
    <row r="287" spans="1:25" s="113" customFormat="1" ht="25.5" x14ac:dyDescent="0.25">
      <c r="A287" s="270"/>
      <c r="B287" s="252">
        <v>3224</v>
      </c>
      <c r="C287" s="271"/>
      <c r="D287" s="204" t="s">
        <v>234</v>
      </c>
      <c r="E287" s="213">
        <v>496.09</v>
      </c>
      <c r="F287" s="213"/>
      <c r="G287" s="213"/>
      <c r="H287" s="213"/>
      <c r="I287" s="213"/>
      <c r="J287" s="196"/>
      <c r="K287" s="196"/>
      <c r="L287" s="196"/>
      <c r="M287" s="196"/>
      <c r="N287" s="196"/>
      <c r="O287" s="196"/>
      <c r="P287" s="196"/>
      <c r="Q287" s="196"/>
      <c r="R287" s="196"/>
      <c r="S287" s="196"/>
      <c r="T287" s="196"/>
      <c r="U287" s="196"/>
      <c r="V287" s="196"/>
      <c r="W287" s="196"/>
      <c r="X287" s="196"/>
      <c r="Y287" s="196"/>
    </row>
    <row r="288" spans="1:25" s="113" customFormat="1" x14ac:dyDescent="0.25">
      <c r="A288" s="162"/>
      <c r="B288" s="163">
        <v>321</v>
      </c>
      <c r="C288" s="164"/>
      <c r="D288" s="148" t="s">
        <v>73</v>
      </c>
      <c r="E288" s="221">
        <f>E289</f>
        <v>4740.88</v>
      </c>
      <c r="F288" s="221">
        <f>F289</f>
        <v>0</v>
      </c>
      <c r="G288" s="221">
        <f>G289</f>
        <v>0</v>
      </c>
      <c r="H288" s="221">
        <f>H289</f>
        <v>0</v>
      </c>
      <c r="I288" s="221">
        <f>I289</f>
        <v>0</v>
      </c>
      <c r="J288" s="196"/>
      <c r="K288" s="196"/>
      <c r="L288" s="196"/>
      <c r="M288" s="196"/>
      <c r="N288" s="196"/>
      <c r="O288" s="196"/>
      <c r="P288" s="196"/>
      <c r="Q288" s="196"/>
      <c r="R288" s="196"/>
      <c r="S288" s="196"/>
      <c r="T288" s="196"/>
      <c r="U288" s="196"/>
      <c r="V288" s="196"/>
      <c r="W288" s="196"/>
      <c r="X288" s="196"/>
      <c r="Y288" s="196"/>
    </row>
    <row r="289" spans="1:25" s="113" customFormat="1" x14ac:dyDescent="0.25">
      <c r="A289" s="270"/>
      <c r="B289" s="252">
        <v>3211</v>
      </c>
      <c r="C289" s="271"/>
      <c r="D289" s="51" t="s">
        <v>74</v>
      </c>
      <c r="E289" s="213">
        <v>4740.88</v>
      </c>
      <c r="F289" s="213">
        <v>0</v>
      </c>
      <c r="G289" s="213">
        <v>0</v>
      </c>
      <c r="H289" s="213">
        <v>0</v>
      </c>
      <c r="I289" s="213">
        <v>0</v>
      </c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  <c r="U289" s="196"/>
      <c r="V289" s="196"/>
      <c r="W289" s="196"/>
      <c r="X289" s="196"/>
      <c r="Y289" s="196"/>
    </row>
    <row r="290" spans="1:25" s="113" customFormat="1" x14ac:dyDescent="0.25">
      <c r="A290" s="66" t="s">
        <v>207</v>
      </c>
      <c r="B290" s="71"/>
      <c r="C290" s="72"/>
      <c r="D290" s="195" t="s">
        <v>208</v>
      </c>
      <c r="E290" s="213"/>
      <c r="F290" s="213"/>
      <c r="G290" s="213"/>
      <c r="H290" s="213"/>
      <c r="I290" s="213"/>
      <c r="J290" s="196"/>
      <c r="K290" s="196"/>
      <c r="L290" s="196"/>
      <c r="M290" s="196"/>
      <c r="N290" s="196"/>
      <c r="O290" s="196"/>
      <c r="P290" s="196"/>
      <c r="Q290" s="196"/>
      <c r="R290" s="196"/>
      <c r="S290" s="196"/>
      <c r="T290" s="196"/>
      <c r="U290" s="196"/>
      <c r="V290" s="196"/>
      <c r="W290" s="196"/>
      <c r="X290" s="196"/>
      <c r="Y290" s="196"/>
    </row>
    <row r="291" spans="1:25" s="79" customFormat="1" x14ac:dyDescent="0.25">
      <c r="A291" s="137"/>
      <c r="B291" s="138">
        <v>3</v>
      </c>
      <c r="C291" s="139"/>
      <c r="D291" s="78" t="s">
        <v>24</v>
      </c>
      <c r="E291" s="216">
        <f>E292</f>
        <v>2247.85</v>
      </c>
      <c r="F291" s="216">
        <f t="shared" ref="F291:I291" si="104">F292</f>
        <v>15263.12</v>
      </c>
      <c r="G291" s="216">
        <f t="shared" si="104"/>
        <v>22171.11</v>
      </c>
      <c r="H291" s="216">
        <f t="shared" si="104"/>
        <v>22171.11</v>
      </c>
      <c r="I291" s="216">
        <f t="shared" si="104"/>
        <v>22171.11</v>
      </c>
      <c r="J291" s="196"/>
      <c r="K291" s="196"/>
      <c r="L291" s="196"/>
      <c r="M291" s="196"/>
      <c r="N291" s="196"/>
      <c r="O291" s="196"/>
      <c r="P291" s="196"/>
      <c r="Q291" s="196"/>
      <c r="R291" s="196"/>
      <c r="S291" s="196"/>
      <c r="T291" s="196"/>
      <c r="U291" s="196"/>
      <c r="V291" s="196"/>
      <c r="W291" s="196"/>
      <c r="X291" s="196"/>
      <c r="Y291" s="196"/>
    </row>
    <row r="292" spans="1:25" s="86" customFormat="1" x14ac:dyDescent="0.25">
      <c r="A292" s="92"/>
      <c r="B292" s="83">
        <v>32</v>
      </c>
      <c r="C292" s="93"/>
      <c r="D292" s="94" t="s">
        <v>43</v>
      </c>
      <c r="E292" s="229">
        <f>E293+E296+E303+E313</f>
        <v>2247.85</v>
      </c>
      <c r="F292" s="229">
        <f t="shared" ref="F292:G292" si="105">F293+F296+F303+F313</f>
        <v>15263.12</v>
      </c>
      <c r="G292" s="229">
        <f t="shared" si="105"/>
        <v>22171.11</v>
      </c>
      <c r="H292" s="229">
        <f t="shared" ref="H292:I292" si="106">H293+H296+H303+H313</f>
        <v>22171.11</v>
      </c>
      <c r="I292" s="229">
        <f t="shared" si="106"/>
        <v>22171.11</v>
      </c>
      <c r="J292" s="196"/>
      <c r="K292" s="196"/>
      <c r="L292" s="196"/>
      <c r="M292" s="196"/>
      <c r="N292" s="196"/>
      <c r="O292" s="196"/>
      <c r="P292" s="196"/>
      <c r="Q292" s="196"/>
      <c r="R292" s="196"/>
      <c r="S292" s="196"/>
      <c r="T292" s="196"/>
      <c r="U292" s="196"/>
      <c r="V292" s="196"/>
      <c r="W292" s="196"/>
      <c r="X292" s="196"/>
      <c r="Y292" s="196"/>
    </row>
    <row r="293" spans="1:25" s="149" customFormat="1" ht="18" customHeight="1" x14ac:dyDescent="0.25">
      <c r="A293" s="178"/>
      <c r="B293" s="163">
        <v>321</v>
      </c>
      <c r="C293" s="175"/>
      <c r="D293" s="148" t="s">
        <v>73</v>
      </c>
      <c r="E293" s="221">
        <f>E294+E295</f>
        <v>0</v>
      </c>
      <c r="F293" s="221">
        <f t="shared" ref="F293:G293" si="107">F294+F295</f>
        <v>0</v>
      </c>
      <c r="G293" s="221">
        <f t="shared" si="107"/>
        <v>0</v>
      </c>
      <c r="H293" s="221">
        <f t="shared" ref="H293:I293" si="108">H294+H295</f>
        <v>0</v>
      </c>
      <c r="I293" s="221">
        <f t="shared" si="108"/>
        <v>0</v>
      </c>
      <c r="J293" s="196"/>
      <c r="K293" s="196"/>
      <c r="L293" s="196"/>
      <c r="M293" s="196"/>
      <c r="N293" s="196"/>
      <c r="O293" s="196"/>
      <c r="P293" s="196"/>
      <c r="Q293" s="196"/>
      <c r="R293" s="196"/>
      <c r="S293" s="196"/>
      <c r="T293" s="196"/>
      <c r="U293" s="196"/>
      <c r="V293" s="196"/>
      <c r="W293" s="196"/>
      <c r="X293" s="196"/>
      <c r="Y293" s="196"/>
    </row>
    <row r="294" spans="1:25" x14ac:dyDescent="0.25">
      <c r="A294" s="55"/>
      <c r="B294" s="56">
        <v>3211</v>
      </c>
      <c r="C294" s="57"/>
      <c r="D294" s="51" t="s">
        <v>74</v>
      </c>
      <c r="E294" s="213">
        <v>0</v>
      </c>
      <c r="F294" s="213">
        <v>0</v>
      </c>
      <c r="G294" s="213">
        <v>0</v>
      </c>
      <c r="H294" s="213">
        <v>0</v>
      </c>
      <c r="I294" s="213">
        <v>0</v>
      </c>
      <c r="J294" s="196"/>
      <c r="K294" s="196"/>
      <c r="L294" s="196"/>
      <c r="M294" s="196"/>
      <c r="N294" s="196"/>
      <c r="O294" s="196"/>
      <c r="P294" s="196"/>
      <c r="Q294" s="196"/>
      <c r="R294" s="196"/>
      <c r="S294" s="196"/>
      <c r="T294" s="196"/>
      <c r="U294" s="196"/>
      <c r="V294" s="196"/>
      <c r="W294" s="196"/>
      <c r="X294" s="196"/>
      <c r="Y294" s="196"/>
    </row>
    <row r="295" spans="1:25" x14ac:dyDescent="0.25">
      <c r="A295" s="55"/>
      <c r="B295" s="56">
        <v>3213</v>
      </c>
      <c r="C295" s="57"/>
      <c r="D295" s="51" t="s">
        <v>75</v>
      </c>
      <c r="E295" s="213">
        <v>0</v>
      </c>
      <c r="F295" s="213">
        <v>0</v>
      </c>
      <c r="G295" s="213">
        <v>0</v>
      </c>
      <c r="H295" s="213">
        <v>0</v>
      </c>
      <c r="I295" s="213">
        <v>0</v>
      </c>
      <c r="J295" s="196"/>
      <c r="K295" s="196"/>
      <c r="L295" s="196"/>
      <c r="M295" s="196"/>
      <c r="N295" s="196"/>
      <c r="O295" s="196"/>
      <c r="P295" s="196"/>
      <c r="Q295" s="196"/>
      <c r="R295" s="196"/>
      <c r="S295" s="196"/>
      <c r="T295" s="196"/>
      <c r="U295" s="196"/>
      <c r="V295" s="196"/>
      <c r="W295" s="196"/>
      <c r="X295" s="196"/>
      <c r="Y295" s="196"/>
    </row>
    <row r="296" spans="1:25" s="149" customFormat="1" x14ac:dyDescent="0.25">
      <c r="A296" s="162"/>
      <c r="B296" s="163">
        <v>322</v>
      </c>
      <c r="C296" s="164"/>
      <c r="D296" s="148" t="s">
        <v>77</v>
      </c>
      <c r="E296" s="221">
        <f>SUM(E297:E302)</f>
        <v>0</v>
      </c>
      <c r="F296" s="221">
        <f t="shared" ref="F296:G296" si="109">SUM(F297:F302)</f>
        <v>15263.12</v>
      </c>
      <c r="G296" s="221">
        <f t="shared" si="109"/>
        <v>22171.11</v>
      </c>
      <c r="H296" s="221">
        <f t="shared" ref="H296:I296" si="110">SUM(H297:H302)</f>
        <v>22171.11</v>
      </c>
      <c r="I296" s="221">
        <f t="shared" si="110"/>
        <v>22171.11</v>
      </c>
      <c r="J296" s="196"/>
      <c r="K296" s="196"/>
      <c r="L296" s="196"/>
      <c r="M296" s="196"/>
      <c r="N296" s="196"/>
      <c r="O296" s="196"/>
      <c r="P296" s="196"/>
      <c r="Q296" s="196"/>
      <c r="R296" s="196"/>
      <c r="S296" s="196"/>
      <c r="T296" s="196"/>
      <c r="U296" s="196"/>
      <c r="V296" s="196"/>
      <c r="W296" s="196"/>
      <c r="X296" s="196"/>
      <c r="Y296" s="196"/>
    </row>
    <row r="297" spans="1:25" x14ac:dyDescent="0.25">
      <c r="A297" s="55"/>
      <c r="B297" s="56">
        <v>3221</v>
      </c>
      <c r="C297" s="57"/>
      <c r="D297" s="54" t="s">
        <v>78</v>
      </c>
      <c r="E297" s="213">
        <v>0</v>
      </c>
      <c r="F297" s="213">
        <v>0</v>
      </c>
      <c r="G297" s="213">
        <v>0</v>
      </c>
      <c r="H297" s="213">
        <v>0</v>
      </c>
      <c r="I297" s="213">
        <v>0</v>
      </c>
      <c r="J297" s="196"/>
      <c r="K297" s="196"/>
      <c r="L297" s="196"/>
      <c r="M297" s="196"/>
      <c r="N297" s="196"/>
      <c r="O297" s="196"/>
      <c r="P297" s="196"/>
      <c r="Q297" s="196"/>
      <c r="R297" s="196"/>
      <c r="S297" s="196"/>
      <c r="T297" s="196"/>
      <c r="U297" s="196"/>
      <c r="V297" s="196"/>
      <c r="W297" s="196"/>
      <c r="X297" s="196"/>
      <c r="Y297" s="196"/>
    </row>
    <row r="298" spans="1:25" x14ac:dyDescent="0.25">
      <c r="A298" s="55"/>
      <c r="B298" s="56">
        <v>3222</v>
      </c>
      <c r="C298" s="57"/>
      <c r="D298" s="54" t="s">
        <v>111</v>
      </c>
      <c r="E298" s="213"/>
      <c r="F298" s="213">
        <v>15263.12</v>
      </c>
      <c r="G298" s="213">
        <v>22171.11</v>
      </c>
      <c r="H298" s="213">
        <v>22171.11</v>
      </c>
      <c r="I298" s="213">
        <v>22171.11</v>
      </c>
      <c r="J298" s="196"/>
      <c r="K298" s="196"/>
      <c r="L298" s="196"/>
      <c r="M298" s="196"/>
      <c r="N298" s="196"/>
      <c r="O298" s="196"/>
      <c r="P298" s="196"/>
      <c r="Q298" s="196"/>
      <c r="R298" s="196"/>
      <c r="S298" s="196"/>
      <c r="T298" s="196"/>
      <c r="U298" s="196"/>
      <c r="V298" s="196"/>
      <c r="W298" s="196"/>
      <c r="X298" s="196"/>
      <c r="Y298" s="196"/>
    </row>
    <row r="299" spans="1:25" x14ac:dyDescent="0.25">
      <c r="A299" s="55"/>
      <c r="B299" s="56">
        <v>3223</v>
      </c>
      <c r="C299" s="57"/>
      <c r="D299" s="54" t="s">
        <v>79</v>
      </c>
      <c r="E299" s="213">
        <v>0</v>
      </c>
      <c r="F299" s="213">
        <v>0</v>
      </c>
      <c r="G299" s="213">
        <v>0</v>
      </c>
      <c r="H299" s="213">
        <v>0</v>
      </c>
      <c r="I299" s="213">
        <v>0</v>
      </c>
      <c r="J299" s="196"/>
      <c r="K299" s="196"/>
      <c r="L299" s="196"/>
      <c r="M299" s="196"/>
      <c r="N299" s="196"/>
      <c r="O299" s="196"/>
      <c r="P299" s="196"/>
      <c r="Q299" s="196"/>
      <c r="R299" s="196"/>
      <c r="S299" s="196"/>
      <c r="T299" s="196"/>
      <c r="U299" s="196"/>
      <c r="V299" s="196"/>
      <c r="W299" s="196"/>
      <c r="X299" s="196"/>
      <c r="Y299" s="196"/>
    </row>
    <row r="300" spans="1:25" ht="13.5" customHeight="1" x14ac:dyDescent="0.25">
      <c r="A300" s="55"/>
      <c r="B300" s="56">
        <v>3224</v>
      </c>
      <c r="C300" s="57"/>
      <c r="D300" s="54" t="s">
        <v>148</v>
      </c>
      <c r="E300" s="213"/>
      <c r="F300" s="213">
        <v>0</v>
      </c>
      <c r="G300" s="213">
        <v>0</v>
      </c>
      <c r="H300" s="213">
        <v>0</v>
      </c>
      <c r="I300" s="213">
        <v>0</v>
      </c>
      <c r="J300" s="196"/>
      <c r="K300" s="196"/>
      <c r="L300" s="196"/>
      <c r="M300" s="196"/>
      <c r="N300" s="196"/>
      <c r="O300" s="196"/>
      <c r="P300" s="196"/>
      <c r="Q300" s="196"/>
      <c r="R300" s="196"/>
      <c r="S300" s="196"/>
      <c r="T300" s="196"/>
      <c r="U300" s="196"/>
      <c r="V300" s="196"/>
      <c r="W300" s="196"/>
      <c r="X300" s="196"/>
      <c r="Y300" s="196"/>
    </row>
    <row r="301" spans="1:25" x14ac:dyDescent="0.25">
      <c r="A301" s="55"/>
      <c r="B301" s="56">
        <v>3225</v>
      </c>
      <c r="C301" s="57"/>
      <c r="D301" s="54" t="s">
        <v>80</v>
      </c>
      <c r="E301" s="213">
        <v>0</v>
      </c>
      <c r="F301" s="213">
        <v>0</v>
      </c>
      <c r="G301" s="213">
        <v>0</v>
      </c>
      <c r="H301" s="213">
        <v>0</v>
      </c>
      <c r="I301" s="213">
        <v>0</v>
      </c>
      <c r="J301" s="196"/>
      <c r="K301" s="196"/>
      <c r="L301" s="196"/>
      <c r="M301" s="196"/>
      <c r="N301" s="196"/>
      <c r="O301" s="196"/>
      <c r="P301" s="196"/>
      <c r="Q301" s="196"/>
      <c r="R301" s="196"/>
      <c r="S301" s="196"/>
      <c r="T301" s="196"/>
      <c r="U301" s="196"/>
      <c r="V301" s="196"/>
      <c r="W301" s="196"/>
      <c r="X301" s="196"/>
      <c r="Y301" s="196"/>
    </row>
    <row r="302" spans="1:25" ht="18" customHeight="1" x14ac:dyDescent="0.25">
      <c r="A302" s="55"/>
      <c r="B302" s="56">
        <v>3227</v>
      </c>
      <c r="C302" s="57"/>
      <c r="D302" s="59" t="s">
        <v>135</v>
      </c>
      <c r="E302" s="213">
        <v>0</v>
      </c>
      <c r="F302" s="213">
        <v>0</v>
      </c>
      <c r="G302" s="213">
        <v>0</v>
      </c>
      <c r="H302" s="213">
        <v>0</v>
      </c>
      <c r="I302" s="213">
        <v>0</v>
      </c>
      <c r="J302" s="196"/>
      <c r="K302" s="196"/>
      <c r="L302" s="196"/>
      <c r="M302" s="196"/>
      <c r="N302" s="196"/>
      <c r="O302" s="196"/>
      <c r="P302" s="196"/>
      <c r="Q302" s="196"/>
      <c r="R302" s="196"/>
      <c r="S302" s="196"/>
      <c r="T302" s="196"/>
      <c r="U302" s="196"/>
      <c r="V302" s="196"/>
      <c r="W302" s="196"/>
      <c r="X302" s="196"/>
      <c r="Y302" s="196"/>
    </row>
    <row r="303" spans="1:25" s="149" customFormat="1" x14ac:dyDescent="0.25">
      <c r="A303" s="162"/>
      <c r="B303" s="163">
        <v>323</v>
      </c>
      <c r="C303" s="164"/>
      <c r="D303" s="148" t="s">
        <v>82</v>
      </c>
      <c r="E303" s="221">
        <f>SUM(E304:E312)</f>
        <v>2247.85</v>
      </c>
      <c r="F303" s="221">
        <f t="shared" ref="F303:G303" si="111">SUM(F304:F312)</f>
        <v>0</v>
      </c>
      <c r="G303" s="221">
        <f t="shared" si="111"/>
        <v>0</v>
      </c>
      <c r="H303" s="221">
        <f t="shared" ref="H303:I303" si="112">SUM(H304:H312)</f>
        <v>0</v>
      </c>
      <c r="I303" s="221">
        <f t="shared" si="112"/>
        <v>0</v>
      </c>
      <c r="J303" s="196"/>
      <c r="K303" s="196"/>
      <c r="L303" s="196"/>
      <c r="M303" s="196"/>
      <c r="N303" s="196"/>
      <c r="O303" s="196"/>
      <c r="P303" s="196"/>
      <c r="Q303" s="196"/>
      <c r="R303" s="196"/>
      <c r="S303" s="196"/>
      <c r="T303" s="196"/>
      <c r="U303" s="196"/>
      <c r="V303" s="196"/>
      <c r="W303" s="196"/>
      <c r="X303" s="196"/>
      <c r="Y303" s="196"/>
    </row>
    <row r="304" spans="1:25" x14ac:dyDescent="0.25">
      <c r="A304" s="55"/>
      <c r="B304" s="56">
        <v>3231</v>
      </c>
      <c r="C304" s="57"/>
      <c r="D304" s="51" t="s">
        <v>83</v>
      </c>
      <c r="E304" s="213">
        <v>0</v>
      </c>
      <c r="F304" s="213">
        <v>0</v>
      </c>
      <c r="G304" s="213">
        <v>0</v>
      </c>
      <c r="H304" s="213">
        <v>0</v>
      </c>
      <c r="I304" s="213">
        <v>0</v>
      </c>
      <c r="J304" s="196"/>
      <c r="K304" s="196"/>
      <c r="L304" s="196"/>
      <c r="M304" s="196"/>
      <c r="N304" s="196"/>
      <c r="O304" s="196"/>
      <c r="P304" s="196"/>
      <c r="Q304" s="196"/>
      <c r="R304" s="196"/>
      <c r="S304" s="196"/>
      <c r="T304" s="196"/>
      <c r="U304" s="196"/>
      <c r="V304" s="196"/>
      <c r="W304" s="196"/>
      <c r="X304" s="196"/>
      <c r="Y304" s="196"/>
    </row>
    <row r="305" spans="1:25" ht="17.25" customHeight="1" x14ac:dyDescent="0.25">
      <c r="A305" s="55"/>
      <c r="B305" s="56">
        <v>3232</v>
      </c>
      <c r="C305" s="57"/>
      <c r="D305" s="51" t="s">
        <v>103</v>
      </c>
      <c r="E305" s="213">
        <v>2247.85</v>
      </c>
      <c r="F305" s="213">
        <v>0</v>
      </c>
      <c r="G305" s="213">
        <v>0</v>
      </c>
      <c r="H305" s="213">
        <v>0</v>
      </c>
      <c r="I305" s="213">
        <v>0</v>
      </c>
      <c r="J305" s="196"/>
      <c r="K305" s="196"/>
      <c r="L305" s="196"/>
      <c r="M305" s="196"/>
      <c r="N305" s="196"/>
      <c r="O305" s="196"/>
      <c r="P305" s="196"/>
      <c r="Q305" s="196"/>
      <c r="R305" s="196"/>
      <c r="S305" s="196"/>
      <c r="T305" s="196"/>
      <c r="U305" s="196"/>
      <c r="V305" s="196"/>
      <c r="W305" s="196"/>
      <c r="X305" s="196"/>
      <c r="Y305" s="196"/>
    </row>
    <row r="306" spans="1:25" x14ac:dyDescent="0.25">
      <c r="A306" s="55"/>
      <c r="B306" s="56">
        <v>3233</v>
      </c>
      <c r="C306" s="57"/>
      <c r="D306" s="51" t="s">
        <v>84</v>
      </c>
      <c r="E306" s="213">
        <v>0</v>
      </c>
      <c r="F306" s="213">
        <v>0</v>
      </c>
      <c r="G306" s="213">
        <v>0</v>
      </c>
      <c r="H306" s="213">
        <v>0</v>
      </c>
      <c r="I306" s="213">
        <v>0</v>
      </c>
      <c r="J306" s="196"/>
      <c r="K306" s="196"/>
      <c r="L306" s="196"/>
      <c r="M306" s="196"/>
      <c r="N306" s="196"/>
      <c r="O306" s="196"/>
      <c r="P306" s="196"/>
      <c r="Q306" s="196"/>
      <c r="R306" s="196"/>
      <c r="S306" s="196"/>
      <c r="T306" s="196"/>
      <c r="U306" s="196"/>
      <c r="V306" s="196"/>
      <c r="W306" s="196"/>
      <c r="X306" s="196"/>
      <c r="Y306" s="196"/>
    </row>
    <row r="307" spans="1:25" x14ac:dyDescent="0.25">
      <c r="A307" s="55"/>
      <c r="B307" s="56">
        <v>3234</v>
      </c>
      <c r="C307" s="57"/>
      <c r="D307" s="51" t="s">
        <v>85</v>
      </c>
      <c r="E307" s="213">
        <v>0</v>
      </c>
      <c r="F307" s="213">
        <v>0</v>
      </c>
      <c r="G307" s="213">
        <v>0</v>
      </c>
      <c r="H307" s="213">
        <v>0</v>
      </c>
      <c r="I307" s="213">
        <v>0</v>
      </c>
      <c r="J307" s="196"/>
      <c r="K307" s="196"/>
      <c r="L307" s="196"/>
      <c r="M307" s="196"/>
      <c r="N307" s="196"/>
      <c r="O307" s="196"/>
      <c r="P307" s="196"/>
      <c r="Q307" s="196"/>
      <c r="R307" s="196"/>
      <c r="S307" s="196"/>
      <c r="T307" s="196"/>
      <c r="U307" s="196"/>
      <c r="V307" s="196"/>
      <c r="W307" s="196"/>
      <c r="X307" s="196"/>
      <c r="Y307" s="196"/>
    </row>
    <row r="308" spans="1:25" x14ac:dyDescent="0.25">
      <c r="A308" s="55"/>
      <c r="B308" s="56">
        <v>3235</v>
      </c>
      <c r="C308" s="57"/>
      <c r="D308" s="51" t="s">
        <v>86</v>
      </c>
      <c r="E308" s="213">
        <v>0</v>
      </c>
      <c r="F308" s="213">
        <v>0</v>
      </c>
      <c r="G308" s="213">
        <v>0</v>
      </c>
      <c r="H308" s="213">
        <v>0</v>
      </c>
      <c r="I308" s="213">
        <v>0</v>
      </c>
      <c r="J308" s="196"/>
      <c r="K308" s="196"/>
      <c r="L308" s="196"/>
      <c r="M308" s="196"/>
      <c r="N308" s="196"/>
      <c r="O308" s="196"/>
      <c r="P308" s="196"/>
      <c r="Q308" s="196"/>
      <c r="R308" s="196"/>
      <c r="S308" s="196"/>
      <c r="T308" s="196"/>
      <c r="U308" s="196"/>
      <c r="V308" s="196"/>
      <c r="W308" s="196"/>
      <c r="X308" s="196"/>
      <c r="Y308" s="196"/>
    </row>
    <row r="309" spans="1:25" x14ac:dyDescent="0.25">
      <c r="A309" s="55"/>
      <c r="B309" s="56">
        <v>3236</v>
      </c>
      <c r="C309" s="57"/>
      <c r="D309" s="51" t="s">
        <v>87</v>
      </c>
      <c r="E309" s="213">
        <v>0</v>
      </c>
      <c r="F309" s="213">
        <v>0</v>
      </c>
      <c r="G309" s="213">
        <v>0</v>
      </c>
      <c r="H309" s="213">
        <v>0</v>
      </c>
      <c r="I309" s="213">
        <v>0</v>
      </c>
      <c r="J309" s="196"/>
      <c r="K309" s="196"/>
      <c r="L309" s="196"/>
      <c r="M309" s="196"/>
      <c r="N309" s="196"/>
      <c r="O309" s="196"/>
      <c r="P309" s="196"/>
      <c r="Q309" s="196"/>
      <c r="R309" s="196"/>
      <c r="S309" s="196"/>
      <c r="T309" s="196"/>
      <c r="U309" s="196"/>
      <c r="V309" s="196"/>
      <c r="W309" s="196"/>
      <c r="X309" s="196"/>
      <c r="Y309" s="196"/>
    </row>
    <row r="310" spans="1:25" x14ac:dyDescent="0.25">
      <c r="A310" s="55"/>
      <c r="B310" s="56">
        <v>3237</v>
      </c>
      <c r="C310" s="57"/>
      <c r="D310" s="51" t="s">
        <v>88</v>
      </c>
      <c r="E310" s="213">
        <v>0</v>
      </c>
      <c r="F310" s="213">
        <v>0</v>
      </c>
      <c r="G310" s="213">
        <v>0</v>
      </c>
      <c r="H310" s="213">
        <v>0</v>
      </c>
      <c r="I310" s="213">
        <v>0</v>
      </c>
      <c r="J310" s="196"/>
      <c r="K310" s="196"/>
      <c r="L310" s="196"/>
      <c r="M310" s="196"/>
      <c r="N310" s="196"/>
      <c r="O310" s="196"/>
      <c r="P310" s="196"/>
      <c r="Q310" s="196"/>
      <c r="R310" s="196"/>
      <c r="S310" s="196"/>
      <c r="T310" s="196"/>
      <c r="U310" s="196"/>
      <c r="V310" s="196"/>
      <c r="W310" s="196"/>
      <c r="X310" s="196"/>
      <c r="Y310" s="196"/>
    </row>
    <row r="311" spans="1:25" x14ac:dyDescent="0.25">
      <c r="A311" s="55"/>
      <c r="B311" s="56">
        <v>3238</v>
      </c>
      <c r="C311" s="57"/>
      <c r="D311" s="51" t="s">
        <v>89</v>
      </c>
      <c r="E311" s="213">
        <v>0</v>
      </c>
      <c r="F311" s="213">
        <v>0</v>
      </c>
      <c r="G311" s="213">
        <v>0</v>
      </c>
      <c r="H311" s="213">
        <v>0</v>
      </c>
      <c r="I311" s="213">
        <v>0</v>
      </c>
      <c r="J311" s="196"/>
      <c r="K311" s="196"/>
      <c r="L311" s="196"/>
      <c r="M311" s="196"/>
      <c r="N311" s="196"/>
      <c r="O311" s="196"/>
      <c r="P311" s="196"/>
      <c r="Q311" s="196"/>
      <c r="R311" s="196"/>
      <c r="S311" s="196"/>
      <c r="T311" s="196"/>
      <c r="U311" s="196"/>
      <c r="V311" s="196"/>
      <c r="W311" s="196"/>
      <c r="X311" s="196"/>
      <c r="Y311" s="196"/>
    </row>
    <row r="312" spans="1:25" x14ac:dyDescent="0.25">
      <c r="A312" s="55"/>
      <c r="B312" s="56">
        <v>3239</v>
      </c>
      <c r="C312" s="57"/>
      <c r="D312" s="51" t="s">
        <v>90</v>
      </c>
      <c r="E312" s="213">
        <v>0</v>
      </c>
      <c r="F312" s="213">
        <v>0</v>
      </c>
      <c r="G312" s="213">
        <v>0</v>
      </c>
      <c r="H312" s="213">
        <v>0</v>
      </c>
      <c r="I312" s="213">
        <v>0</v>
      </c>
      <c r="J312" s="196"/>
      <c r="K312" s="196"/>
      <c r="L312" s="196"/>
      <c r="M312" s="196"/>
      <c r="N312" s="196"/>
      <c r="O312" s="196"/>
      <c r="P312" s="196"/>
      <c r="Q312" s="196"/>
      <c r="R312" s="196"/>
      <c r="S312" s="196"/>
      <c r="T312" s="196"/>
      <c r="U312" s="196"/>
      <c r="V312" s="196"/>
      <c r="W312" s="196"/>
      <c r="X312" s="196"/>
      <c r="Y312" s="196"/>
    </row>
    <row r="313" spans="1:25" s="149" customFormat="1" ht="18" customHeight="1" x14ac:dyDescent="0.25">
      <c r="A313" s="162"/>
      <c r="B313" s="163">
        <v>329</v>
      </c>
      <c r="C313" s="175"/>
      <c r="D313" s="165" t="s">
        <v>91</v>
      </c>
      <c r="E313" s="221">
        <f>E314</f>
        <v>0</v>
      </c>
      <c r="F313" s="221">
        <f t="shared" ref="F313:I313" si="113">F314</f>
        <v>0</v>
      </c>
      <c r="G313" s="221">
        <f t="shared" si="113"/>
        <v>0</v>
      </c>
      <c r="H313" s="221">
        <f t="shared" si="113"/>
        <v>0</v>
      </c>
      <c r="I313" s="221">
        <f t="shared" si="113"/>
        <v>0</v>
      </c>
      <c r="J313" s="196"/>
      <c r="K313" s="196"/>
      <c r="L313" s="196"/>
      <c r="M313" s="196"/>
      <c r="N313" s="196"/>
      <c r="O313" s="196"/>
      <c r="P313" s="196"/>
      <c r="Q313" s="196"/>
      <c r="R313" s="196"/>
      <c r="S313" s="196"/>
      <c r="T313" s="196"/>
      <c r="U313" s="196"/>
      <c r="V313" s="196"/>
      <c r="W313" s="196"/>
      <c r="X313" s="196"/>
      <c r="Y313" s="196"/>
    </row>
    <row r="314" spans="1:25" ht="18" customHeight="1" x14ac:dyDescent="0.25">
      <c r="A314" s="55"/>
      <c r="B314" s="56">
        <v>3299</v>
      </c>
      <c r="C314" s="57"/>
      <c r="D314" s="59" t="s">
        <v>91</v>
      </c>
      <c r="E314" s="213">
        <v>0</v>
      </c>
      <c r="F314" s="213">
        <v>0</v>
      </c>
      <c r="G314" s="213">
        <v>0</v>
      </c>
      <c r="H314" s="213">
        <v>0</v>
      </c>
      <c r="I314" s="213">
        <v>0</v>
      </c>
      <c r="J314" s="196"/>
      <c r="K314" s="196"/>
      <c r="L314" s="196"/>
      <c r="M314" s="196"/>
      <c r="N314" s="196"/>
      <c r="O314" s="196"/>
      <c r="P314" s="196"/>
      <c r="Q314" s="196"/>
      <c r="R314" s="196"/>
      <c r="S314" s="196"/>
      <c r="T314" s="196"/>
      <c r="U314" s="196"/>
      <c r="V314" s="196"/>
      <c r="W314" s="196"/>
      <c r="X314" s="196"/>
      <c r="Y314" s="196"/>
    </row>
    <row r="315" spans="1:25" s="113" customFormat="1" x14ac:dyDescent="0.25">
      <c r="A315" s="109" t="s">
        <v>149</v>
      </c>
      <c r="B315" s="110"/>
      <c r="C315" s="111"/>
      <c r="D315" s="112" t="s">
        <v>150</v>
      </c>
      <c r="E315" s="233">
        <f>E316</f>
        <v>0</v>
      </c>
      <c r="F315" s="234"/>
      <c r="G315" s="234"/>
      <c r="H315" s="234"/>
      <c r="I315" s="235"/>
      <c r="J315" s="196"/>
      <c r="K315" s="196"/>
      <c r="L315" s="196"/>
      <c r="M315" s="196"/>
      <c r="N315" s="196"/>
      <c r="O315" s="196"/>
      <c r="P315" s="196"/>
      <c r="Q315" s="196"/>
      <c r="R315" s="196"/>
      <c r="S315" s="196"/>
      <c r="T315" s="196"/>
      <c r="U315" s="196"/>
      <c r="V315" s="196"/>
      <c r="W315" s="196"/>
      <c r="X315" s="196"/>
      <c r="Y315" s="196"/>
    </row>
    <row r="316" spans="1:25" s="79" customFormat="1" x14ac:dyDescent="0.25">
      <c r="A316" s="129"/>
      <c r="B316" s="141">
        <v>3</v>
      </c>
      <c r="C316" s="131"/>
      <c r="D316" s="136" t="s">
        <v>24</v>
      </c>
      <c r="E316" s="216">
        <f>E317+E322</f>
        <v>0</v>
      </c>
      <c r="F316" s="217"/>
      <c r="G316" s="217"/>
      <c r="H316" s="217"/>
      <c r="I316" s="218"/>
      <c r="J316" s="196"/>
      <c r="K316" s="196"/>
      <c r="L316" s="196"/>
      <c r="M316" s="196"/>
      <c r="N316" s="196"/>
      <c r="O316" s="196"/>
      <c r="P316" s="196"/>
      <c r="Q316" s="196"/>
      <c r="R316" s="196"/>
      <c r="S316" s="196"/>
      <c r="T316" s="196"/>
      <c r="U316" s="196"/>
      <c r="V316" s="196"/>
      <c r="W316" s="196"/>
      <c r="X316" s="196"/>
      <c r="Y316" s="196"/>
    </row>
    <row r="317" spans="1:25" s="86" customFormat="1" x14ac:dyDescent="0.25">
      <c r="A317" s="82"/>
      <c r="B317" s="158">
        <v>31</v>
      </c>
      <c r="C317" s="84"/>
      <c r="D317" s="156" t="s">
        <v>25</v>
      </c>
      <c r="E317" s="229">
        <f>E318+E320</f>
        <v>0</v>
      </c>
      <c r="F317" s="230"/>
      <c r="G317" s="230"/>
      <c r="H317" s="230"/>
      <c r="I317" s="231"/>
      <c r="J317" s="196"/>
      <c r="K317" s="196"/>
      <c r="L317" s="196"/>
      <c r="M317" s="196"/>
      <c r="N317" s="196"/>
      <c r="O317" s="196"/>
      <c r="P317" s="196"/>
      <c r="Q317" s="196"/>
      <c r="R317" s="196"/>
      <c r="S317" s="196"/>
      <c r="T317" s="196"/>
      <c r="U317" s="196"/>
      <c r="V317" s="196"/>
      <c r="W317" s="196"/>
      <c r="X317" s="196"/>
      <c r="Y317" s="196"/>
    </row>
    <row r="318" spans="1:25" s="149" customFormat="1" x14ac:dyDescent="0.25">
      <c r="A318" s="162"/>
      <c r="B318" s="182">
        <v>311</v>
      </c>
      <c r="C318" s="164"/>
      <c r="D318" s="180" t="s">
        <v>151</v>
      </c>
      <c r="E318" s="221">
        <f>E319</f>
        <v>0</v>
      </c>
      <c r="F318" s="222"/>
      <c r="G318" s="222"/>
      <c r="H318" s="222"/>
      <c r="I318" s="223"/>
      <c r="J318" s="196"/>
      <c r="K318" s="196"/>
      <c r="L318" s="196"/>
      <c r="M318" s="196"/>
      <c r="N318" s="196"/>
      <c r="O318" s="196"/>
      <c r="P318" s="196"/>
      <c r="Q318" s="196"/>
      <c r="R318" s="196"/>
      <c r="S318" s="196"/>
      <c r="T318" s="196"/>
      <c r="U318" s="196"/>
      <c r="V318" s="196"/>
      <c r="W318" s="196"/>
      <c r="X318" s="196"/>
      <c r="Y318" s="196"/>
    </row>
    <row r="319" spans="1:25" x14ac:dyDescent="0.25">
      <c r="A319" s="55"/>
      <c r="B319" s="64">
        <v>3111</v>
      </c>
      <c r="C319" s="57"/>
      <c r="D319" s="51" t="s">
        <v>152</v>
      </c>
      <c r="E319" s="213"/>
      <c r="F319" s="214"/>
      <c r="G319" s="214"/>
      <c r="H319" s="214"/>
      <c r="I319" s="215"/>
      <c r="J319" s="196"/>
      <c r="K319" s="196"/>
      <c r="L319" s="196"/>
      <c r="M319" s="196"/>
      <c r="N319" s="196"/>
      <c r="O319" s="196"/>
      <c r="P319" s="196"/>
      <c r="Q319" s="196"/>
      <c r="R319" s="196"/>
      <c r="S319" s="196"/>
      <c r="T319" s="196"/>
      <c r="U319" s="196"/>
      <c r="V319" s="196"/>
      <c r="W319" s="196"/>
      <c r="X319" s="196"/>
      <c r="Y319" s="196"/>
    </row>
    <row r="320" spans="1:25" s="149" customFormat="1" x14ac:dyDescent="0.25">
      <c r="A320" s="162"/>
      <c r="B320" s="182">
        <v>313</v>
      </c>
      <c r="C320" s="164"/>
      <c r="D320" s="180" t="s">
        <v>119</v>
      </c>
      <c r="E320" s="221">
        <f>E321</f>
        <v>0</v>
      </c>
      <c r="F320" s="222"/>
      <c r="G320" s="222"/>
      <c r="H320" s="222"/>
      <c r="I320" s="223"/>
      <c r="J320" s="196"/>
      <c r="K320" s="196"/>
      <c r="L320" s="196"/>
      <c r="M320" s="196"/>
      <c r="N320" s="196"/>
      <c r="O320" s="196"/>
      <c r="P320" s="196"/>
      <c r="Q320" s="196"/>
      <c r="R320" s="196"/>
      <c r="S320" s="196"/>
      <c r="T320" s="196"/>
      <c r="U320" s="196"/>
      <c r="V320" s="196"/>
      <c r="W320" s="196"/>
      <c r="X320" s="196"/>
      <c r="Y320" s="196"/>
    </row>
    <row r="321" spans="1:25" ht="17.25" customHeight="1" x14ac:dyDescent="0.25">
      <c r="A321" s="55"/>
      <c r="B321" s="64">
        <v>3132</v>
      </c>
      <c r="C321" s="57"/>
      <c r="D321" s="51" t="s">
        <v>153</v>
      </c>
      <c r="E321" s="213"/>
      <c r="F321" s="214"/>
      <c r="G321" s="214"/>
      <c r="H321" s="214"/>
      <c r="I321" s="215"/>
      <c r="J321" s="196"/>
      <c r="K321" s="196"/>
      <c r="L321" s="196"/>
      <c r="M321" s="196"/>
      <c r="N321" s="196"/>
      <c r="O321" s="196"/>
      <c r="P321" s="196"/>
      <c r="Q321" s="196"/>
      <c r="R321" s="196"/>
      <c r="S321" s="196"/>
      <c r="T321" s="196"/>
      <c r="U321" s="196"/>
      <c r="V321" s="196"/>
      <c r="W321" s="196"/>
      <c r="X321" s="196"/>
      <c r="Y321" s="196"/>
    </row>
    <row r="322" spans="1:25" s="86" customFormat="1" x14ac:dyDescent="0.25">
      <c r="A322" s="82"/>
      <c r="B322" s="158">
        <v>32</v>
      </c>
      <c r="C322" s="84"/>
      <c r="D322" s="156" t="s">
        <v>43</v>
      </c>
      <c r="E322" s="229">
        <f>E323+E327+E332+E337</f>
        <v>0</v>
      </c>
      <c r="F322" s="230"/>
      <c r="G322" s="230"/>
      <c r="H322" s="230"/>
      <c r="I322" s="231"/>
      <c r="J322" s="196"/>
      <c r="K322" s="196"/>
      <c r="L322" s="196"/>
      <c r="M322" s="196"/>
      <c r="N322" s="196"/>
      <c r="O322" s="196"/>
      <c r="P322" s="196"/>
      <c r="Q322" s="196"/>
      <c r="R322" s="196"/>
      <c r="S322" s="196"/>
      <c r="T322" s="196"/>
      <c r="U322" s="196"/>
      <c r="V322" s="196"/>
      <c r="W322" s="196"/>
      <c r="X322" s="196"/>
      <c r="Y322" s="196"/>
    </row>
    <row r="323" spans="1:25" s="149" customFormat="1" ht="18.75" customHeight="1" x14ac:dyDescent="0.25">
      <c r="A323" s="162"/>
      <c r="B323" s="182">
        <v>321</v>
      </c>
      <c r="C323" s="164"/>
      <c r="D323" s="180" t="s">
        <v>73</v>
      </c>
      <c r="E323" s="221">
        <f>E324+E325+E326</f>
        <v>0</v>
      </c>
      <c r="F323" s="222"/>
      <c r="G323" s="222"/>
      <c r="H323" s="222"/>
      <c r="I323" s="223"/>
      <c r="J323" s="196"/>
      <c r="K323" s="196"/>
      <c r="L323" s="196"/>
      <c r="M323" s="196"/>
      <c r="N323" s="196"/>
      <c r="O323" s="196"/>
      <c r="P323" s="196"/>
      <c r="Q323" s="196"/>
      <c r="R323" s="196"/>
      <c r="S323" s="196"/>
      <c r="T323" s="196"/>
      <c r="U323" s="196"/>
      <c r="V323" s="196"/>
      <c r="W323" s="196"/>
      <c r="X323" s="196"/>
      <c r="Y323" s="196"/>
    </row>
    <row r="324" spans="1:25" x14ac:dyDescent="0.25">
      <c r="A324" s="55"/>
      <c r="B324" s="64">
        <v>3211</v>
      </c>
      <c r="C324" s="57"/>
      <c r="D324" s="51" t="s">
        <v>74</v>
      </c>
      <c r="E324" s="213"/>
      <c r="F324" s="214"/>
      <c r="G324" s="214"/>
      <c r="H324" s="214"/>
      <c r="I324" s="215"/>
      <c r="J324" s="196"/>
      <c r="K324" s="196"/>
      <c r="L324" s="196"/>
      <c r="M324" s="196"/>
      <c r="N324" s="196"/>
      <c r="O324" s="196"/>
      <c r="P324" s="196"/>
      <c r="Q324" s="196"/>
      <c r="R324" s="196"/>
      <c r="S324" s="196"/>
      <c r="T324" s="196"/>
      <c r="U324" s="196"/>
      <c r="V324" s="196"/>
      <c r="W324" s="196"/>
      <c r="X324" s="196"/>
      <c r="Y324" s="196"/>
    </row>
    <row r="325" spans="1:25" x14ac:dyDescent="0.25">
      <c r="A325" s="55"/>
      <c r="B325" s="64">
        <v>3213</v>
      </c>
      <c r="C325" s="57"/>
      <c r="D325" s="51" t="s">
        <v>75</v>
      </c>
      <c r="E325" s="213"/>
      <c r="F325" s="214"/>
      <c r="G325" s="214"/>
      <c r="H325" s="214"/>
      <c r="I325" s="215"/>
      <c r="J325" s="196"/>
      <c r="K325" s="196"/>
      <c r="L325" s="196"/>
      <c r="M325" s="196"/>
      <c r="N325" s="196"/>
      <c r="O325" s="196"/>
      <c r="P325" s="196"/>
      <c r="Q325" s="196"/>
      <c r="R325" s="196"/>
      <c r="S325" s="196"/>
      <c r="T325" s="196"/>
      <c r="U325" s="196"/>
      <c r="V325" s="196"/>
      <c r="W325" s="196"/>
      <c r="X325" s="196"/>
      <c r="Y325" s="196"/>
    </row>
    <row r="326" spans="1:25" ht="18.75" customHeight="1" x14ac:dyDescent="0.25">
      <c r="A326" s="55"/>
      <c r="B326" s="64">
        <v>3214</v>
      </c>
      <c r="C326" s="57"/>
      <c r="D326" s="51" t="s">
        <v>76</v>
      </c>
      <c r="E326" s="213"/>
      <c r="F326" s="214"/>
      <c r="G326" s="214"/>
      <c r="H326" s="214"/>
      <c r="I326" s="215"/>
      <c r="J326" s="196"/>
      <c r="K326" s="196"/>
      <c r="L326" s="196"/>
      <c r="M326" s="196"/>
      <c r="N326" s="196"/>
      <c r="O326" s="196"/>
      <c r="P326" s="196"/>
      <c r="Q326" s="196"/>
      <c r="R326" s="196"/>
      <c r="S326" s="196"/>
      <c r="T326" s="196"/>
      <c r="U326" s="196"/>
      <c r="V326" s="196"/>
      <c r="W326" s="196"/>
      <c r="X326" s="196"/>
      <c r="Y326" s="196"/>
    </row>
    <row r="327" spans="1:25" s="149" customFormat="1" x14ac:dyDescent="0.25">
      <c r="A327" s="162"/>
      <c r="B327" s="183">
        <v>322</v>
      </c>
      <c r="C327" s="164"/>
      <c r="D327" s="176" t="s">
        <v>77</v>
      </c>
      <c r="E327" s="221">
        <f>E328+E329+E330+E331</f>
        <v>0</v>
      </c>
      <c r="F327" s="222"/>
      <c r="G327" s="222"/>
      <c r="H327" s="222"/>
      <c r="I327" s="223"/>
      <c r="J327" s="196"/>
      <c r="K327" s="196"/>
      <c r="L327" s="196"/>
      <c r="M327" s="196"/>
      <c r="N327" s="196"/>
      <c r="O327" s="196"/>
      <c r="P327" s="196"/>
      <c r="Q327" s="196"/>
      <c r="R327" s="196"/>
      <c r="S327" s="196"/>
      <c r="T327" s="196"/>
      <c r="U327" s="196"/>
      <c r="V327" s="196"/>
      <c r="W327" s="196"/>
      <c r="X327" s="196"/>
      <c r="Y327" s="196"/>
    </row>
    <row r="328" spans="1:25" ht="18.75" customHeight="1" x14ac:dyDescent="0.25">
      <c r="A328" s="55"/>
      <c r="B328" s="64">
        <v>3221</v>
      </c>
      <c r="C328" s="57"/>
      <c r="D328" s="51" t="s">
        <v>154</v>
      </c>
      <c r="E328" s="213"/>
      <c r="F328" s="214"/>
      <c r="G328" s="214"/>
      <c r="H328" s="214"/>
      <c r="I328" s="215"/>
      <c r="J328" s="196"/>
      <c r="K328" s="196"/>
      <c r="L328" s="196"/>
      <c r="M328" s="196"/>
      <c r="N328" s="196"/>
      <c r="O328" s="196"/>
      <c r="P328" s="196"/>
      <c r="Q328" s="196"/>
      <c r="R328" s="196"/>
      <c r="S328" s="196"/>
      <c r="T328" s="196"/>
      <c r="U328" s="196"/>
      <c r="V328" s="196"/>
      <c r="W328" s="196"/>
      <c r="X328" s="196"/>
      <c r="Y328" s="196"/>
    </row>
    <row r="329" spans="1:25" x14ac:dyDescent="0.25">
      <c r="A329" s="55"/>
      <c r="B329" s="64">
        <v>3222</v>
      </c>
      <c r="C329" s="57"/>
      <c r="D329" s="51" t="s">
        <v>111</v>
      </c>
      <c r="E329" s="213"/>
      <c r="F329" s="214"/>
      <c r="G329" s="214"/>
      <c r="H329" s="214"/>
      <c r="I329" s="215"/>
      <c r="J329" s="196"/>
      <c r="K329" s="196"/>
      <c r="L329" s="196"/>
      <c r="M329" s="196"/>
      <c r="N329" s="196"/>
      <c r="O329" s="196"/>
      <c r="P329" s="196"/>
      <c r="Q329" s="196"/>
      <c r="R329" s="196"/>
      <c r="S329" s="196"/>
      <c r="T329" s="196"/>
      <c r="U329" s="196"/>
      <c r="V329" s="196"/>
      <c r="W329" s="196"/>
      <c r="X329" s="196"/>
      <c r="Y329" s="196"/>
    </row>
    <row r="330" spans="1:25" x14ac:dyDescent="0.25">
      <c r="A330" s="55"/>
      <c r="B330" s="64">
        <v>3225</v>
      </c>
      <c r="C330" s="57"/>
      <c r="D330" s="51" t="s">
        <v>155</v>
      </c>
      <c r="E330" s="213"/>
      <c r="F330" s="214"/>
      <c r="G330" s="214"/>
      <c r="H330" s="214"/>
      <c r="I330" s="215"/>
      <c r="J330" s="196"/>
      <c r="K330" s="196"/>
      <c r="L330" s="196"/>
      <c r="M330" s="196"/>
      <c r="N330" s="196"/>
      <c r="O330" s="196"/>
      <c r="P330" s="196"/>
      <c r="Q330" s="196"/>
      <c r="R330" s="196"/>
      <c r="S330" s="196"/>
      <c r="T330" s="196"/>
      <c r="U330" s="196"/>
      <c r="V330" s="196"/>
      <c r="W330" s="196"/>
      <c r="X330" s="196"/>
      <c r="Y330" s="196"/>
    </row>
    <row r="331" spans="1:25" x14ac:dyDescent="0.25">
      <c r="A331" s="55"/>
      <c r="B331" s="64">
        <v>3227</v>
      </c>
      <c r="C331" s="57"/>
      <c r="D331" s="51" t="s">
        <v>156</v>
      </c>
      <c r="E331" s="213"/>
      <c r="F331" s="214"/>
      <c r="G331" s="214"/>
      <c r="H331" s="214"/>
      <c r="I331" s="215"/>
      <c r="J331" s="196"/>
      <c r="K331" s="196"/>
      <c r="L331" s="196"/>
      <c r="M331" s="196"/>
      <c r="N331" s="196"/>
      <c r="O331" s="196"/>
      <c r="P331" s="196"/>
      <c r="Q331" s="196"/>
      <c r="R331" s="196"/>
      <c r="S331" s="196"/>
      <c r="T331" s="196"/>
      <c r="U331" s="196"/>
      <c r="V331" s="196"/>
      <c r="W331" s="196"/>
      <c r="X331" s="196"/>
      <c r="Y331" s="196"/>
    </row>
    <row r="332" spans="1:25" s="149" customFormat="1" x14ac:dyDescent="0.25">
      <c r="A332" s="162"/>
      <c r="B332" s="182">
        <v>323</v>
      </c>
      <c r="C332" s="164"/>
      <c r="D332" s="180" t="s">
        <v>82</v>
      </c>
      <c r="E332" s="221">
        <f>E333+E334+E335+E336</f>
        <v>0</v>
      </c>
      <c r="F332" s="222"/>
      <c r="G332" s="222"/>
      <c r="H332" s="222"/>
      <c r="I332" s="223"/>
      <c r="J332" s="196"/>
      <c r="K332" s="196"/>
      <c r="L332" s="196"/>
      <c r="M332" s="196"/>
      <c r="N332" s="196"/>
      <c r="O332" s="196"/>
      <c r="P332" s="196"/>
      <c r="Q332" s="196"/>
      <c r="R332" s="196"/>
      <c r="S332" s="196"/>
      <c r="T332" s="196"/>
      <c r="U332" s="196"/>
      <c r="V332" s="196"/>
      <c r="W332" s="196"/>
      <c r="X332" s="196"/>
      <c r="Y332" s="196"/>
    </row>
    <row r="333" spans="1:25" ht="14.25" customHeight="1" x14ac:dyDescent="0.25">
      <c r="A333" s="55"/>
      <c r="B333" s="64">
        <v>3232</v>
      </c>
      <c r="C333" s="57"/>
      <c r="D333" s="51" t="s">
        <v>157</v>
      </c>
      <c r="E333" s="213"/>
      <c r="F333" s="214"/>
      <c r="G333" s="214"/>
      <c r="H333" s="214"/>
      <c r="I333" s="215"/>
      <c r="J333" s="196"/>
      <c r="K333" s="196"/>
      <c r="L333" s="196"/>
      <c r="M333" s="196"/>
      <c r="N333" s="196"/>
      <c r="O333" s="196"/>
      <c r="P333" s="196"/>
      <c r="Q333" s="196"/>
      <c r="R333" s="196"/>
      <c r="S333" s="196"/>
      <c r="T333" s="196"/>
      <c r="U333" s="196"/>
      <c r="V333" s="196"/>
      <c r="W333" s="196"/>
      <c r="X333" s="196"/>
      <c r="Y333" s="196"/>
    </row>
    <row r="334" spans="1:25" x14ac:dyDescent="0.25">
      <c r="A334" s="55"/>
      <c r="B334" s="64">
        <v>3237</v>
      </c>
      <c r="C334" s="57"/>
      <c r="D334" s="51" t="s">
        <v>88</v>
      </c>
      <c r="E334" s="213"/>
      <c r="F334" s="214"/>
      <c r="G334" s="214"/>
      <c r="H334" s="214"/>
      <c r="I334" s="215"/>
      <c r="J334" s="196"/>
      <c r="K334" s="196"/>
      <c r="L334" s="196"/>
      <c r="M334" s="196"/>
      <c r="N334" s="196"/>
      <c r="O334" s="196"/>
      <c r="P334" s="196"/>
      <c r="Q334" s="196"/>
      <c r="R334" s="196"/>
      <c r="S334" s="196"/>
      <c r="T334" s="196"/>
      <c r="U334" s="196"/>
      <c r="V334" s="196"/>
      <c r="W334" s="196"/>
      <c r="X334" s="196"/>
      <c r="Y334" s="196"/>
    </row>
    <row r="335" spans="1:25" x14ac:dyDescent="0.25">
      <c r="A335" s="55"/>
      <c r="B335" s="64">
        <v>3238</v>
      </c>
      <c r="C335" s="57"/>
      <c r="D335" s="51" t="s">
        <v>89</v>
      </c>
      <c r="E335" s="213"/>
      <c r="F335" s="214"/>
      <c r="G335" s="214"/>
      <c r="H335" s="214"/>
      <c r="I335" s="215"/>
      <c r="J335" s="196"/>
      <c r="K335" s="196"/>
      <c r="L335" s="196"/>
      <c r="M335" s="196"/>
      <c r="N335" s="196"/>
      <c r="O335" s="196"/>
      <c r="P335" s="196"/>
      <c r="Q335" s="196"/>
      <c r="R335" s="196"/>
      <c r="S335" s="196"/>
      <c r="T335" s="196"/>
      <c r="U335" s="196"/>
      <c r="V335" s="196"/>
      <c r="W335" s="196"/>
      <c r="X335" s="196"/>
      <c r="Y335" s="196"/>
    </row>
    <row r="336" spans="1:25" x14ac:dyDescent="0.25">
      <c r="A336" s="55"/>
      <c r="B336" s="64">
        <v>3239</v>
      </c>
      <c r="C336" s="57"/>
      <c r="D336" s="51" t="s">
        <v>90</v>
      </c>
      <c r="E336" s="213"/>
      <c r="F336" s="214"/>
      <c r="G336" s="214"/>
      <c r="H336" s="214"/>
      <c r="I336" s="215"/>
      <c r="J336" s="196"/>
      <c r="K336" s="196"/>
      <c r="L336" s="196"/>
      <c r="M336" s="196"/>
      <c r="N336" s="196"/>
      <c r="O336" s="196"/>
      <c r="P336" s="196"/>
      <c r="Q336" s="196"/>
      <c r="R336" s="196"/>
      <c r="S336" s="196"/>
      <c r="T336" s="196"/>
      <c r="U336" s="196"/>
      <c r="V336" s="196"/>
      <c r="W336" s="196"/>
      <c r="X336" s="196"/>
      <c r="Y336" s="196"/>
    </row>
    <row r="337" spans="1:25" s="149" customFormat="1" ht="17.25" customHeight="1" x14ac:dyDescent="0.25">
      <c r="A337" s="162"/>
      <c r="B337" s="183">
        <v>329</v>
      </c>
      <c r="C337" s="164"/>
      <c r="D337" s="176" t="s">
        <v>91</v>
      </c>
      <c r="E337" s="221">
        <f>E338</f>
        <v>0</v>
      </c>
      <c r="F337" s="222"/>
      <c r="G337" s="222"/>
      <c r="H337" s="222"/>
      <c r="I337" s="223"/>
      <c r="J337" s="196"/>
      <c r="K337" s="196"/>
      <c r="L337" s="196"/>
      <c r="M337" s="196"/>
      <c r="N337" s="196"/>
      <c r="O337" s="196"/>
      <c r="P337" s="196"/>
      <c r="Q337" s="196"/>
      <c r="R337" s="196"/>
      <c r="S337" s="196"/>
      <c r="T337" s="196"/>
      <c r="U337" s="196"/>
      <c r="V337" s="196"/>
      <c r="W337" s="196"/>
      <c r="X337" s="196"/>
      <c r="Y337" s="196"/>
    </row>
    <row r="338" spans="1:25" ht="18" customHeight="1" x14ac:dyDescent="0.25">
      <c r="A338" s="55"/>
      <c r="B338" s="64">
        <v>3299</v>
      </c>
      <c r="C338" s="57"/>
      <c r="D338" s="51" t="s">
        <v>91</v>
      </c>
      <c r="E338" s="213"/>
      <c r="F338" s="214"/>
      <c r="G338" s="214"/>
      <c r="H338" s="214"/>
      <c r="I338" s="215"/>
      <c r="J338" s="196"/>
      <c r="K338" s="196"/>
      <c r="L338" s="196"/>
      <c r="M338" s="196"/>
      <c r="N338" s="196"/>
      <c r="O338" s="196"/>
      <c r="P338" s="196"/>
      <c r="Q338" s="196"/>
      <c r="R338" s="196"/>
      <c r="S338" s="196"/>
      <c r="T338" s="196"/>
      <c r="U338" s="196"/>
      <c r="V338" s="196"/>
      <c r="W338" s="196"/>
      <c r="X338" s="196"/>
      <c r="Y338" s="196"/>
    </row>
    <row r="339" spans="1:25" s="79" customFormat="1" ht="18.75" customHeight="1" x14ac:dyDescent="0.25">
      <c r="A339" s="129"/>
      <c r="B339" s="141">
        <v>4</v>
      </c>
      <c r="C339" s="131"/>
      <c r="D339" s="142" t="s">
        <v>26</v>
      </c>
      <c r="E339" s="216">
        <f>E340</f>
        <v>0</v>
      </c>
      <c r="F339" s="217"/>
      <c r="G339" s="217"/>
      <c r="H339" s="217"/>
      <c r="I339" s="218"/>
      <c r="J339" s="196"/>
      <c r="K339" s="196"/>
      <c r="L339" s="196"/>
      <c r="M339" s="196"/>
      <c r="N339" s="196"/>
      <c r="O339" s="196"/>
      <c r="P339" s="196"/>
      <c r="Q339" s="196"/>
      <c r="R339" s="196"/>
      <c r="S339" s="196"/>
      <c r="T339" s="196"/>
      <c r="U339" s="196"/>
      <c r="V339" s="196"/>
      <c r="W339" s="196"/>
      <c r="X339" s="196"/>
      <c r="Y339" s="196"/>
    </row>
    <row r="340" spans="1:25" s="86" customFormat="1" ht="23.25" customHeight="1" x14ac:dyDescent="0.25">
      <c r="A340" s="82"/>
      <c r="B340" s="158">
        <v>42</v>
      </c>
      <c r="C340" s="84"/>
      <c r="D340" s="159" t="s">
        <v>61</v>
      </c>
      <c r="E340" s="229">
        <f>E341</f>
        <v>0</v>
      </c>
      <c r="F340" s="230"/>
      <c r="G340" s="230"/>
      <c r="H340" s="230"/>
      <c r="I340" s="231"/>
      <c r="J340" s="196"/>
      <c r="K340" s="196"/>
      <c r="L340" s="196"/>
      <c r="M340" s="196"/>
      <c r="N340" s="196"/>
      <c r="O340" s="196"/>
      <c r="P340" s="196"/>
      <c r="Q340" s="196"/>
      <c r="R340" s="196"/>
      <c r="S340" s="196"/>
      <c r="T340" s="196"/>
      <c r="U340" s="196"/>
      <c r="V340" s="196"/>
      <c r="W340" s="196"/>
      <c r="X340" s="196"/>
      <c r="Y340" s="196"/>
    </row>
    <row r="341" spans="1:25" s="149" customFormat="1" x14ac:dyDescent="0.25">
      <c r="A341" s="162"/>
      <c r="B341" s="182">
        <v>422</v>
      </c>
      <c r="C341" s="164"/>
      <c r="D341" s="184" t="s">
        <v>158</v>
      </c>
      <c r="E341" s="221">
        <f>E342+E343</f>
        <v>0</v>
      </c>
      <c r="F341" s="222"/>
      <c r="G341" s="222"/>
      <c r="H341" s="222"/>
      <c r="I341" s="223"/>
      <c r="J341" s="196"/>
      <c r="K341" s="196"/>
      <c r="L341" s="196"/>
      <c r="M341" s="196"/>
      <c r="N341" s="196"/>
      <c r="O341" s="196"/>
      <c r="P341" s="196"/>
      <c r="Q341" s="196"/>
      <c r="R341" s="196"/>
      <c r="S341" s="196"/>
      <c r="T341" s="196"/>
      <c r="U341" s="196"/>
      <c r="V341" s="196"/>
      <c r="W341" s="196"/>
      <c r="X341" s="196"/>
      <c r="Y341" s="196"/>
    </row>
    <row r="342" spans="1:25" x14ac:dyDescent="0.25">
      <c r="A342" s="55"/>
      <c r="B342" s="64">
        <v>4221</v>
      </c>
      <c r="C342" s="57"/>
      <c r="D342" s="63" t="s">
        <v>159</v>
      </c>
      <c r="E342" s="213"/>
      <c r="F342" s="214"/>
      <c r="G342" s="214"/>
      <c r="H342" s="214"/>
      <c r="I342" s="215"/>
      <c r="J342" s="196"/>
      <c r="K342" s="196"/>
      <c r="L342" s="196"/>
      <c r="M342" s="196"/>
      <c r="N342" s="196"/>
      <c r="O342" s="196"/>
      <c r="P342" s="196"/>
      <c r="Q342" s="196"/>
      <c r="R342" s="196"/>
      <c r="S342" s="196"/>
      <c r="T342" s="196"/>
      <c r="U342" s="196"/>
      <c r="V342" s="196"/>
      <c r="W342" s="196"/>
      <c r="X342" s="196"/>
      <c r="Y342" s="196"/>
    </row>
    <row r="343" spans="1:25" x14ac:dyDescent="0.25">
      <c r="A343" s="55"/>
      <c r="B343" s="64">
        <v>4226</v>
      </c>
      <c r="C343" s="57"/>
      <c r="D343" s="63" t="s">
        <v>160</v>
      </c>
      <c r="E343" s="213"/>
      <c r="F343" s="214"/>
      <c r="G343" s="214"/>
      <c r="H343" s="214"/>
      <c r="I343" s="215"/>
      <c r="J343" s="196"/>
      <c r="K343" s="196"/>
      <c r="L343" s="196"/>
      <c r="M343" s="196"/>
      <c r="N343" s="196"/>
      <c r="O343" s="196"/>
      <c r="P343" s="196"/>
      <c r="Q343" s="196"/>
      <c r="R343" s="196"/>
      <c r="S343" s="196"/>
      <c r="T343" s="196"/>
      <c r="U343" s="196"/>
      <c r="V343" s="196"/>
      <c r="W343" s="196"/>
      <c r="X343" s="196"/>
      <c r="Y343" s="196"/>
    </row>
    <row r="344" spans="1:25" s="113" customFormat="1" x14ac:dyDescent="0.25">
      <c r="A344" s="109" t="s">
        <v>161</v>
      </c>
      <c r="B344" s="170"/>
      <c r="C344" s="111"/>
      <c r="D344" s="171" t="s">
        <v>162</v>
      </c>
      <c r="E344" s="233">
        <f>A345:I345</f>
        <v>0</v>
      </c>
      <c r="F344" s="234"/>
      <c r="G344" s="234"/>
      <c r="H344" s="234"/>
      <c r="I344" s="235"/>
      <c r="J344" s="196"/>
      <c r="K344" s="196"/>
      <c r="L344" s="196"/>
      <c r="M344" s="196"/>
      <c r="N344" s="196"/>
      <c r="O344" s="196"/>
      <c r="P344" s="196"/>
      <c r="Q344" s="196"/>
      <c r="R344" s="196"/>
      <c r="S344" s="196"/>
      <c r="T344" s="196"/>
      <c r="U344" s="196"/>
      <c r="V344" s="196"/>
      <c r="W344" s="196"/>
    </row>
    <row r="345" spans="1:25" s="79" customFormat="1" x14ac:dyDescent="0.25">
      <c r="A345" s="129"/>
      <c r="B345" s="143">
        <v>3</v>
      </c>
      <c r="C345" s="139"/>
      <c r="D345" s="144" t="s">
        <v>24</v>
      </c>
      <c r="E345" s="216">
        <f>E346</f>
        <v>0</v>
      </c>
      <c r="F345" s="217"/>
      <c r="G345" s="217"/>
      <c r="H345" s="217"/>
      <c r="I345" s="218"/>
      <c r="J345" s="196"/>
      <c r="K345" s="196"/>
      <c r="L345" s="196"/>
      <c r="M345" s="196"/>
      <c r="N345" s="196"/>
      <c r="O345" s="196"/>
      <c r="P345" s="196"/>
      <c r="Q345" s="196"/>
      <c r="R345" s="196"/>
      <c r="S345" s="196"/>
      <c r="T345" s="196"/>
      <c r="U345" s="196"/>
      <c r="V345" s="196"/>
      <c r="W345" s="196"/>
    </row>
    <row r="346" spans="1:25" s="86" customFormat="1" x14ac:dyDescent="0.25">
      <c r="A346" s="82"/>
      <c r="B346" s="160">
        <v>32</v>
      </c>
      <c r="C346" s="93"/>
      <c r="D346" s="161" t="s">
        <v>43</v>
      </c>
      <c r="E346" s="229">
        <f>E347</f>
        <v>0</v>
      </c>
      <c r="F346" s="230"/>
      <c r="G346" s="230"/>
      <c r="H346" s="230"/>
      <c r="I346" s="231"/>
      <c r="J346" s="196"/>
      <c r="K346" s="196"/>
      <c r="L346" s="196"/>
      <c r="M346" s="196"/>
      <c r="N346" s="196"/>
      <c r="O346" s="196"/>
      <c r="P346" s="196"/>
      <c r="Q346" s="196"/>
      <c r="R346" s="196"/>
      <c r="S346" s="196"/>
      <c r="T346" s="196"/>
      <c r="U346" s="196"/>
      <c r="V346" s="196"/>
      <c r="W346" s="196"/>
    </row>
    <row r="347" spans="1:25" s="149" customFormat="1" ht="18.75" customHeight="1" x14ac:dyDescent="0.25">
      <c r="A347" s="162"/>
      <c r="B347" s="183">
        <v>329</v>
      </c>
      <c r="C347" s="175"/>
      <c r="D347" s="185" t="s">
        <v>91</v>
      </c>
      <c r="E347" s="221">
        <f>E348</f>
        <v>0</v>
      </c>
      <c r="F347" s="222"/>
      <c r="G347" s="222"/>
      <c r="H347" s="222"/>
      <c r="I347" s="223"/>
      <c r="J347" s="196"/>
      <c r="K347" s="196"/>
      <c r="L347" s="196"/>
      <c r="M347" s="196"/>
      <c r="N347" s="196"/>
      <c r="O347" s="196"/>
      <c r="P347" s="196"/>
      <c r="Q347" s="196"/>
      <c r="R347" s="196"/>
      <c r="S347" s="196"/>
      <c r="T347" s="196"/>
      <c r="U347" s="196"/>
      <c r="V347" s="196"/>
      <c r="W347" s="196"/>
    </row>
    <row r="348" spans="1:25" ht="18.75" customHeight="1" x14ac:dyDescent="0.25">
      <c r="A348" s="55"/>
      <c r="B348" s="64">
        <v>3299</v>
      </c>
      <c r="C348" s="57"/>
      <c r="D348" s="65" t="s">
        <v>91</v>
      </c>
      <c r="E348" s="213">
        <v>0</v>
      </c>
      <c r="F348" s="214"/>
      <c r="G348" s="214"/>
      <c r="H348" s="214"/>
      <c r="I348" s="215"/>
      <c r="J348" s="196"/>
      <c r="K348" s="196"/>
      <c r="L348" s="196"/>
      <c r="M348" s="196"/>
      <c r="N348" s="196"/>
      <c r="O348" s="196"/>
      <c r="P348" s="196"/>
      <c r="Q348" s="196"/>
      <c r="R348" s="196"/>
      <c r="S348" s="196"/>
      <c r="T348" s="196"/>
      <c r="U348" s="196"/>
      <c r="V348" s="196"/>
      <c r="W348" s="196"/>
    </row>
    <row r="349" spans="1:25" s="113" customFormat="1" x14ac:dyDescent="0.25">
      <c r="A349" s="109" t="s">
        <v>163</v>
      </c>
      <c r="B349" s="170"/>
      <c r="C349" s="111"/>
      <c r="D349" s="171" t="s">
        <v>164</v>
      </c>
      <c r="E349" s="233">
        <f>E351</f>
        <v>42818.42</v>
      </c>
      <c r="F349" s="233">
        <f>F351</f>
        <v>35082.350000000006</v>
      </c>
      <c r="G349" s="233">
        <f>G351</f>
        <v>41487.960000000006</v>
      </c>
      <c r="H349" s="233">
        <f t="shared" ref="H349:I349" si="114">H351</f>
        <v>41487.960000000006</v>
      </c>
      <c r="I349" s="233">
        <f t="shared" si="114"/>
        <v>41487.960000000006</v>
      </c>
      <c r="J349" s="196"/>
      <c r="K349" s="196"/>
      <c r="L349" s="196"/>
      <c r="M349" s="196"/>
      <c r="N349" s="196"/>
      <c r="O349" s="196"/>
      <c r="P349" s="196"/>
      <c r="Q349" s="196"/>
      <c r="R349" s="196"/>
      <c r="S349" s="196"/>
      <c r="T349" s="196"/>
      <c r="U349" s="196"/>
      <c r="V349" s="196"/>
      <c r="W349" s="196"/>
    </row>
    <row r="350" spans="1:25" s="113" customFormat="1" x14ac:dyDescent="0.25">
      <c r="A350" s="66" t="s">
        <v>207</v>
      </c>
      <c r="B350" s="71"/>
      <c r="C350" s="72"/>
      <c r="D350" s="195" t="s">
        <v>208</v>
      </c>
      <c r="E350" s="213"/>
      <c r="F350" s="213"/>
      <c r="G350" s="213"/>
      <c r="H350" s="213"/>
      <c r="I350" s="213"/>
      <c r="J350" s="196"/>
      <c r="K350" s="196"/>
      <c r="L350" s="196"/>
      <c r="M350" s="196"/>
      <c r="N350" s="196"/>
      <c r="O350" s="196"/>
      <c r="P350" s="196"/>
      <c r="Q350" s="196"/>
      <c r="R350" s="196"/>
      <c r="S350" s="196"/>
      <c r="T350" s="196"/>
      <c r="U350" s="196"/>
      <c r="V350" s="196"/>
      <c r="W350" s="196"/>
    </row>
    <row r="351" spans="1:25" s="79" customFormat="1" x14ac:dyDescent="0.25">
      <c r="A351" s="129"/>
      <c r="B351" s="138">
        <v>3</v>
      </c>
      <c r="C351" s="131"/>
      <c r="D351" s="140" t="s">
        <v>24</v>
      </c>
      <c r="E351" s="216">
        <f>E352+E360</f>
        <v>42818.42</v>
      </c>
      <c r="F351" s="216">
        <f>F352+F360</f>
        <v>35082.350000000006</v>
      </c>
      <c r="G351" s="216">
        <f>G352+G360</f>
        <v>41487.960000000006</v>
      </c>
      <c r="H351" s="216">
        <f t="shared" ref="H351:I351" si="115">H352+H360</f>
        <v>41487.960000000006</v>
      </c>
      <c r="I351" s="216">
        <f t="shared" si="115"/>
        <v>41487.960000000006</v>
      </c>
      <c r="J351" s="196"/>
      <c r="K351" s="196"/>
      <c r="L351" s="196"/>
      <c r="M351" s="196"/>
      <c r="N351" s="196"/>
      <c r="O351" s="196"/>
      <c r="P351" s="196"/>
      <c r="Q351" s="196"/>
      <c r="R351" s="196"/>
      <c r="S351" s="196"/>
      <c r="T351" s="196"/>
      <c r="U351" s="196"/>
      <c r="V351" s="196"/>
      <c r="W351" s="196"/>
    </row>
    <row r="352" spans="1:25" s="86" customFormat="1" x14ac:dyDescent="0.25">
      <c r="A352" s="82"/>
      <c r="B352" s="83">
        <v>31</v>
      </c>
      <c r="C352" s="84"/>
      <c r="D352" s="157" t="s">
        <v>25</v>
      </c>
      <c r="E352" s="229">
        <f>E353+E355+E357</f>
        <v>41987.71</v>
      </c>
      <c r="F352" s="229">
        <f>F353+F355+F357</f>
        <v>34176.120000000003</v>
      </c>
      <c r="G352" s="229">
        <f>G353+G355+G357</f>
        <v>40584.730000000003</v>
      </c>
      <c r="H352" s="229">
        <f t="shared" ref="H352:I352" si="116">H353+H355+H357</f>
        <v>40584.730000000003</v>
      </c>
      <c r="I352" s="229">
        <f t="shared" si="116"/>
        <v>40584.730000000003</v>
      </c>
      <c r="J352" s="196"/>
      <c r="K352" s="196"/>
      <c r="L352" s="196"/>
      <c r="M352" s="196"/>
      <c r="N352" s="196"/>
      <c r="O352" s="196"/>
      <c r="P352" s="196"/>
      <c r="Q352" s="196"/>
      <c r="R352" s="196"/>
      <c r="S352" s="196"/>
      <c r="T352" s="196"/>
      <c r="U352" s="196"/>
      <c r="V352" s="196"/>
      <c r="W352" s="196"/>
    </row>
    <row r="353" spans="1:49" s="149" customFormat="1" x14ac:dyDescent="0.25">
      <c r="A353" s="162"/>
      <c r="B353" s="163">
        <v>311</v>
      </c>
      <c r="C353" s="164"/>
      <c r="D353" s="165" t="s">
        <v>143</v>
      </c>
      <c r="E353" s="221">
        <f>E354</f>
        <v>34737.9</v>
      </c>
      <c r="F353" s="221">
        <f>F354</f>
        <v>28601.759999999998</v>
      </c>
      <c r="G353" s="221">
        <f>G354</f>
        <v>33573.410000000003</v>
      </c>
      <c r="H353" s="221">
        <f t="shared" ref="H353:I353" si="117">H354</f>
        <v>33573.410000000003</v>
      </c>
      <c r="I353" s="221">
        <f t="shared" si="117"/>
        <v>33573.410000000003</v>
      </c>
      <c r="J353" s="196"/>
      <c r="K353" s="196"/>
      <c r="L353" s="196"/>
      <c r="M353" s="196"/>
      <c r="N353" s="196"/>
      <c r="O353" s="196"/>
      <c r="P353" s="196"/>
      <c r="Q353" s="196"/>
      <c r="R353" s="196"/>
      <c r="S353" s="196"/>
      <c r="T353" s="196"/>
      <c r="U353" s="196"/>
      <c r="V353" s="196"/>
      <c r="W353" s="196"/>
    </row>
    <row r="354" spans="1:49" x14ac:dyDescent="0.25">
      <c r="A354" s="55"/>
      <c r="B354" s="56">
        <v>3111</v>
      </c>
      <c r="C354" s="57"/>
      <c r="D354" s="59" t="s">
        <v>117</v>
      </c>
      <c r="E354" s="213">
        <v>34737.9</v>
      </c>
      <c r="F354" s="213">
        <v>28601.759999999998</v>
      </c>
      <c r="G354" s="213">
        <v>33573.410000000003</v>
      </c>
      <c r="H354" s="213">
        <v>33573.410000000003</v>
      </c>
      <c r="I354" s="213">
        <v>33573.410000000003</v>
      </c>
      <c r="J354" s="196"/>
      <c r="K354" s="196"/>
      <c r="L354" s="196"/>
      <c r="M354" s="196"/>
      <c r="N354" s="196"/>
      <c r="O354" s="196"/>
      <c r="P354" s="196"/>
      <c r="Q354" s="196"/>
      <c r="R354" s="196"/>
      <c r="S354" s="196"/>
      <c r="T354" s="196"/>
      <c r="U354" s="196"/>
      <c r="V354" s="196"/>
      <c r="W354" s="196"/>
    </row>
    <row r="355" spans="1:49" s="149" customFormat="1" x14ac:dyDescent="0.25">
      <c r="A355" s="162"/>
      <c r="B355" s="163">
        <v>312</v>
      </c>
      <c r="C355" s="164"/>
      <c r="D355" s="165" t="s">
        <v>118</v>
      </c>
      <c r="E355" s="221">
        <f>E356</f>
        <v>1453.57</v>
      </c>
      <c r="F355" s="221">
        <f>F356</f>
        <v>929.06</v>
      </c>
      <c r="G355" s="221">
        <f>G356</f>
        <v>1405.39</v>
      </c>
      <c r="H355" s="221">
        <f t="shared" ref="H355:I355" si="118">H356</f>
        <v>1405.39</v>
      </c>
      <c r="I355" s="221">
        <f t="shared" si="118"/>
        <v>1405.39</v>
      </c>
      <c r="J355" s="196"/>
      <c r="K355" s="196"/>
      <c r="L355" s="196"/>
      <c r="M355" s="196"/>
      <c r="N355" s="196"/>
      <c r="O355" s="196"/>
      <c r="P355" s="196"/>
      <c r="Q355" s="196"/>
      <c r="R355" s="196"/>
      <c r="S355" s="196"/>
      <c r="T355" s="196"/>
      <c r="U355" s="196"/>
      <c r="V355" s="196"/>
      <c r="W355" s="196"/>
    </row>
    <row r="356" spans="1:49" x14ac:dyDescent="0.25">
      <c r="A356" s="55"/>
      <c r="B356" s="56">
        <v>3121</v>
      </c>
      <c r="C356" s="57"/>
      <c r="D356" s="59" t="s">
        <v>118</v>
      </c>
      <c r="E356" s="213">
        <v>1453.57</v>
      </c>
      <c r="F356" s="213">
        <v>929.06</v>
      </c>
      <c r="G356" s="213">
        <v>1405.39</v>
      </c>
      <c r="H356" s="213">
        <v>1405.39</v>
      </c>
      <c r="I356" s="213">
        <v>1405.39</v>
      </c>
      <c r="J356" s="196"/>
      <c r="K356" s="196"/>
      <c r="L356" s="196"/>
      <c r="M356" s="196"/>
      <c r="N356" s="196"/>
      <c r="O356" s="196"/>
      <c r="P356" s="196"/>
      <c r="Q356" s="196"/>
      <c r="R356" s="196"/>
      <c r="S356" s="196"/>
      <c r="T356" s="196"/>
      <c r="U356" s="196"/>
      <c r="V356" s="196"/>
      <c r="W356" s="196"/>
    </row>
    <row r="357" spans="1:49" s="149" customFormat="1" x14ac:dyDescent="0.25">
      <c r="A357" s="162"/>
      <c r="B357" s="163">
        <v>313</v>
      </c>
      <c r="C357" s="164"/>
      <c r="D357" s="165" t="s">
        <v>119</v>
      </c>
      <c r="E357" s="221">
        <f>E358+E359</f>
        <v>5796.24</v>
      </c>
      <c r="F357" s="221">
        <f>F358+F359</f>
        <v>4645.3</v>
      </c>
      <c r="G357" s="221">
        <f>G358+G359</f>
        <v>5605.93</v>
      </c>
      <c r="H357" s="221">
        <f t="shared" ref="H357:I357" si="119">H358+H359</f>
        <v>5605.93</v>
      </c>
      <c r="I357" s="221">
        <f t="shared" si="119"/>
        <v>5605.93</v>
      </c>
      <c r="J357" s="196"/>
      <c r="K357" s="196"/>
      <c r="L357" s="196"/>
      <c r="M357" s="196"/>
      <c r="N357" s="196"/>
      <c r="O357" s="196"/>
      <c r="P357" s="196"/>
      <c r="Q357" s="196"/>
      <c r="R357" s="196"/>
      <c r="S357" s="196"/>
      <c r="T357" s="196"/>
      <c r="U357" s="196"/>
      <c r="V357" s="196"/>
      <c r="W357" s="196"/>
    </row>
    <row r="358" spans="1:49" ht="12.75" customHeight="1" x14ac:dyDescent="0.25">
      <c r="A358" s="55"/>
      <c r="B358" s="56">
        <v>3132</v>
      </c>
      <c r="C358" s="57"/>
      <c r="D358" s="59" t="s">
        <v>144</v>
      </c>
      <c r="E358" s="213">
        <v>5796.24</v>
      </c>
      <c r="F358" s="213">
        <v>4645.3</v>
      </c>
      <c r="G358" s="213">
        <v>5605.93</v>
      </c>
      <c r="H358" s="213">
        <v>5605.93</v>
      </c>
      <c r="I358" s="213">
        <v>5605.93</v>
      </c>
      <c r="J358" s="196"/>
      <c r="K358" s="196"/>
      <c r="L358" s="196"/>
      <c r="M358" s="196"/>
      <c r="N358" s="196"/>
      <c r="O358" s="196"/>
      <c r="P358" s="196"/>
      <c r="Q358" s="196"/>
      <c r="R358" s="196"/>
      <c r="S358" s="196"/>
      <c r="T358" s="196"/>
      <c r="U358" s="196"/>
      <c r="V358" s="196"/>
      <c r="W358" s="196"/>
    </row>
    <row r="359" spans="1:49" ht="27" customHeight="1" x14ac:dyDescent="0.25">
      <c r="A359" s="55"/>
      <c r="B359" s="56">
        <v>3133</v>
      </c>
      <c r="C359" s="57"/>
      <c r="D359" s="59" t="s">
        <v>145</v>
      </c>
      <c r="E359" s="213">
        <v>0</v>
      </c>
      <c r="F359" s="213">
        <v>0</v>
      </c>
      <c r="G359" s="213">
        <v>0</v>
      </c>
      <c r="H359" s="213">
        <v>0</v>
      </c>
      <c r="I359" s="213">
        <v>0</v>
      </c>
      <c r="J359" s="196"/>
      <c r="K359" s="196"/>
      <c r="L359" s="196"/>
      <c r="M359" s="196"/>
      <c r="N359" s="196"/>
      <c r="O359" s="196"/>
      <c r="P359" s="196"/>
      <c r="Q359" s="196"/>
      <c r="R359" s="196"/>
      <c r="S359" s="196"/>
      <c r="T359" s="196"/>
      <c r="U359" s="196"/>
      <c r="V359" s="196"/>
      <c r="W359" s="196"/>
    </row>
    <row r="360" spans="1:49" s="86" customFormat="1" x14ac:dyDescent="0.25">
      <c r="A360" s="82"/>
      <c r="B360" s="83">
        <v>32</v>
      </c>
      <c r="C360" s="84"/>
      <c r="D360" s="157" t="s">
        <v>43</v>
      </c>
      <c r="E360" s="229">
        <f>E361+E363+E367</f>
        <v>830.71</v>
      </c>
      <c r="F360" s="229">
        <f>F361+F363+F367</f>
        <v>906.23</v>
      </c>
      <c r="G360" s="229">
        <f>G361+G363+G367</f>
        <v>903.23</v>
      </c>
      <c r="H360" s="229">
        <f t="shared" ref="H360:I360" si="120">H361+H363+H367</f>
        <v>903.23</v>
      </c>
      <c r="I360" s="229">
        <f t="shared" si="120"/>
        <v>903.23</v>
      </c>
      <c r="J360" s="196"/>
      <c r="K360" s="196"/>
      <c r="L360" s="196"/>
      <c r="M360" s="196"/>
      <c r="N360" s="196"/>
      <c r="O360" s="196"/>
      <c r="P360" s="196"/>
      <c r="Q360" s="196"/>
      <c r="R360" s="196"/>
      <c r="S360" s="196"/>
      <c r="T360" s="196"/>
      <c r="U360" s="196"/>
      <c r="V360" s="196"/>
      <c r="W360" s="196"/>
    </row>
    <row r="361" spans="1:49" s="149" customFormat="1" ht="15" customHeight="1" x14ac:dyDescent="0.25">
      <c r="A361" s="162"/>
      <c r="B361" s="163">
        <v>321</v>
      </c>
      <c r="C361" s="164"/>
      <c r="D361" s="165" t="s">
        <v>73</v>
      </c>
      <c r="E361" s="221">
        <f>E362</f>
        <v>830.71</v>
      </c>
      <c r="F361" s="221">
        <f>F362</f>
        <v>906.23</v>
      </c>
      <c r="G361" s="221">
        <f>G362</f>
        <v>903.23</v>
      </c>
      <c r="H361" s="221">
        <f t="shared" ref="H361:I361" si="121">H362</f>
        <v>903.23</v>
      </c>
      <c r="I361" s="221">
        <f t="shared" si="121"/>
        <v>903.23</v>
      </c>
      <c r="J361" s="196"/>
      <c r="K361" s="196"/>
      <c r="L361" s="196"/>
      <c r="M361" s="196"/>
      <c r="N361" s="196"/>
      <c r="O361" s="196"/>
      <c r="P361" s="196"/>
      <c r="Q361" s="196"/>
      <c r="R361" s="196"/>
      <c r="S361" s="196"/>
      <c r="T361" s="196"/>
      <c r="U361" s="196"/>
      <c r="V361" s="196"/>
      <c r="W361" s="196"/>
    </row>
    <row r="362" spans="1:49" x14ac:dyDescent="0.25">
      <c r="A362" s="55"/>
      <c r="B362" s="56">
        <v>3212</v>
      </c>
      <c r="C362" s="57"/>
      <c r="D362" s="59" t="s">
        <v>196</v>
      </c>
      <c r="E362" s="213">
        <v>830.71</v>
      </c>
      <c r="F362" s="213">
        <v>906.23</v>
      </c>
      <c r="G362" s="213">
        <v>903.23</v>
      </c>
      <c r="H362" s="213">
        <v>903.23</v>
      </c>
      <c r="I362" s="213">
        <v>903.23</v>
      </c>
      <c r="J362" s="196"/>
      <c r="K362" s="196"/>
      <c r="L362" s="196"/>
      <c r="M362" s="196"/>
      <c r="N362" s="196"/>
      <c r="O362" s="196"/>
      <c r="P362" s="196"/>
      <c r="Q362" s="196"/>
      <c r="R362" s="196"/>
      <c r="S362" s="196"/>
      <c r="T362" s="196"/>
      <c r="U362" s="196"/>
      <c r="V362" s="196"/>
      <c r="W362" s="196"/>
    </row>
    <row r="363" spans="1:49" s="149" customFormat="1" x14ac:dyDescent="0.25">
      <c r="A363" s="162"/>
      <c r="B363" s="183">
        <v>322</v>
      </c>
      <c r="C363" s="175"/>
      <c r="D363" s="185" t="s">
        <v>77</v>
      </c>
      <c r="E363" s="221">
        <f>E364+E365+E366</f>
        <v>0</v>
      </c>
      <c r="F363" s="222"/>
      <c r="G363" s="222"/>
      <c r="H363" s="222"/>
      <c r="I363" s="222"/>
      <c r="J363" s="196"/>
      <c r="K363" s="196"/>
      <c r="L363" s="196"/>
      <c r="M363" s="196"/>
      <c r="N363" s="196"/>
      <c r="O363" s="196"/>
      <c r="P363" s="196"/>
      <c r="Q363" s="196"/>
      <c r="R363" s="196"/>
      <c r="S363" s="196"/>
      <c r="T363" s="196"/>
      <c r="U363" s="196"/>
      <c r="V363" s="196"/>
      <c r="W363" s="196"/>
    </row>
    <row r="364" spans="1:49" x14ac:dyDescent="0.25">
      <c r="A364" s="55"/>
      <c r="B364" s="64">
        <v>3221</v>
      </c>
      <c r="C364" s="57"/>
      <c r="D364" s="65" t="s">
        <v>165</v>
      </c>
      <c r="E364" s="213">
        <v>0</v>
      </c>
      <c r="F364" s="214"/>
      <c r="G364" s="214"/>
      <c r="H364" s="214"/>
      <c r="I364" s="214"/>
      <c r="J364" s="196"/>
      <c r="K364" s="196"/>
      <c r="L364" s="196"/>
      <c r="M364" s="196"/>
      <c r="N364" s="196"/>
      <c r="O364" s="196"/>
      <c r="P364" s="196"/>
      <c r="Q364" s="196"/>
      <c r="R364" s="196"/>
      <c r="S364" s="196"/>
      <c r="T364" s="196"/>
      <c r="U364" s="196"/>
      <c r="V364" s="196"/>
      <c r="W364" s="196"/>
    </row>
    <row r="365" spans="1:49" x14ac:dyDescent="0.25">
      <c r="A365" s="55"/>
      <c r="B365" s="64">
        <v>3222</v>
      </c>
      <c r="C365" s="57"/>
      <c r="D365" s="65" t="s">
        <v>111</v>
      </c>
      <c r="E365" s="213">
        <v>0</v>
      </c>
      <c r="F365" s="214"/>
      <c r="G365" s="214"/>
      <c r="H365" s="214"/>
      <c r="I365" s="214"/>
      <c r="J365" s="196"/>
      <c r="K365" s="196"/>
      <c r="L365" s="196"/>
      <c r="M365" s="196"/>
      <c r="N365" s="196"/>
      <c r="O365" s="196"/>
      <c r="P365" s="196"/>
      <c r="Q365" s="196"/>
      <c r="R365" s="196"/>
      <c r="S365" s="196"/>
      <c r="T365" s="196"/>
      <c r="U365" s="196"/>
      <c r="V365" s="196"/>
      <c r="W365" s="196"/>
      <c r="X365" s="196"/>
      <c r="Y365" s="196"/>
      <c r="Z365" s="196"/>
      <c r="AA365" s="196"/>
      <c r="AB365" s="196"/>
      <c r="AC365" s="196"/>
      <c r="AD365" s="196"/>
      <c r="AE365" s="196"/>
      <c r="AF365" s="196"/>
      <c r="AG365" s="196"/>
      <c r="AH365" s="196"/>
      <c r="AI365" s="196"/>
      <c r="AJ365" s="196"/>
      <c r="AK365" s="196"/>
      <c r="AL365" s="196"/>
      <c r="AM365" s="196"/>
      <c r="AN365" s="196"/>
      <c r="AO365" s="196"/>
      <c r="AP365" s="196"/>
      <c r="AQ365" s="196"/>
      <c r="AR365" s="196"/>
      <c r="AS365" s="196"/>
      <c r="AT365" s="196"/>
      <c r="AU365" s="196"/>
      <c r="AV365" s="196"/>
      <c r="AW365" s="196"/>
    </row>
    <row r="366" spans="1:49" x14ac:dyDescent="0.25">
      <c r="A366" s="55"/>
      <c r="B366" s="64">
        <v>3225</v>
      </c>
      <c r="C366" s="57"/>
      <c r="D366" s="65" t="s">
        <v>80</v>
      </c>
      <c r="E366" s="213">
        <v>0</v>
      </c>
      <c r="F366" s="214"/>
      <c r="G366" s="214"/>
      <c r="H366" s="214"/>
      <c r="I366" s="214"/>
      <c r="J366" s="196"/>
      <c r="K366" s="196"/>
      <c r="L366" s="196"/>
      <c r="M366" s="196"/>
      <c r="N366" s="196"/>
      <c r="O366" s="196"/>
      <c r="P366" s="196"/>
      <c r="Q366" s="196"/>
      <c r="R366" s="196"/>
      <c r="S366" s="196"/>
      <c r="T366" s="196"/>
      <c r="U366" s="196"/>
      <c r="V366" s="196"/>
      <c r="W366" s="196"/>
      <c r="X366" s="196"/>
      <c r="Y366" s="196"/>
      <c r="Z366" s="196"/>
      <c r="AA366" s="196"/>
      <c r="AB366" s="196"/>
      <c r="AC366" s="196"/>
      <c r="AD366" s="196"/>
      <c r="AE366" s="196"/>
      <c r="AF366" s="196"/>
      <c r="AG366" s="196"/>
      <c r="AH366" s="196"/>
      <c r="AI366" s="196"/>
      <c r="AJ366" s="196"/>
      <c r="AK366" s="196"/>
      <c r="AL366" s="196"/>
      <c r="AM366" s="196"/>
      <c r="AN366" s="196"/>
      <c r="AO366" s="196"/>
      <c r="AP366" s="196"/>
      <c r="AQ366" s="196"/>
      <c r="AR366" s="196"/>
      <c r="AS366" s="196"/>
      <c r="AT366" s="196"/>
      <c r="AU366" s="196"/>
      <c r="AV366" s="196"/>
      <c r="AW366" s="196"/>
    </row>
    <row r="367" spans="1:49" s="149" customFormat="1" x14ac:dyDescent="0.25">
      <c r="A367" s="162"/>
      <c r="B367" s="183">
        <v>323</v>
      </c>
      <c r="C367" s="175"/>
      <c r="D367" s="185" t="s">
        <v>82</v>
      </c>
      <c r="E367" s="221">
        <f>E368+E369</f>
        <v>0</v>
      </c>
      <c r="F367" s="222"/>
      <c r="G367" s="222"/>
      <c r="H367" s="222"/>
      <c r="I367" s="222"/>
      <c r="J367" s="196"/>
      <c r="K367" s="196"/>
      <c r="L367" s="196"/>
      <c r="M367" s="196"/>
      <c r="N367" s="196"/>
      <c r="O367" s="196"/>
      <c r="P367" s="196"/>
      <c r="Q367" s="196"/>
      <c r="R367" s="196"/>
      <c r="S367" s="196"/>
      <c r="T367" s="196"/>
      <c r="U367" s="196"/>
      <c r="V367" s="196"/>
      <c r="W367" s="196"/>
      <c r="X367" s="196"/>
      <c r="Y367" s="196"/>
      <c r="Z367" s="196"/>
      <c r="AA367" s="196"/>
      <c r="AB367" s="196"/>
      <c r="AC367" s="196"/>
      <c r="AD367" s="196"/>
      <c r="AE367" s="196"/>
      <c r="AF367" s="196"/>
      <c r="AG367" s="196"/>
      <c r="AH367" s="196"/>
      <c r="AI367" s="196"/>
      <c r="AJ367" s="196"/>
      <c r="AK367" s="196"/>
      <c r="AL367" s="196"/>
      <c r="AM367" s="196"/>
      <c r="AN367" s="196"/>
      <c r="AO367" s="196"/>
      <c r="AP367" s="196"/>
      <c r="AQ367" s="196"/>
      <c r="AR367" s="196"/>
      <c r="AS367" s="196"/>
      <c r="AT367" s="196"/>
      <c r="AU367" s="196"/>
      <c r="AV367" s="196"/>
      <c r="AW367" s="196"/>
    </row>
    <row r="368" spans="1:49" x14ac:dyDescent="0.25">
      <c r="A368" s="55"/>
      <c r="B368" s="64">
        <v>3236</v>
      </c>
      <c r="C368" s="57"/>
      <c r="D368" s="65" t="s">
        <v>87</v>
      </c>
      <c r="E368" s="213">
        <v>0</v>
      </c>
      <c r="F368" s="214"/>
      <c r="G368" s="214"/>
      <c r="H368" s="214"/>
      <c r="I368" s="214"/>
      <c r="J368" s="196"/>
      <c r="K368" s="196"/>
      <c r="L368" s="196"/>
      <c r="M368" s="196"/>
      <c r="N368" s="196"/>
      <c r="O368" s="196"/>
      <c r="P368" s="196"/>
      <c r="Q368" s="196"/>
      <c r="R368" s="196"/>
      <c r="S368" s="196"/>
      <c r="T368" s="196"/>
      <c r="U368" s="196"/>
      <c r="V368" s="196"/>
      <c r="W368" s="196"/>
      <c r="X368" s="196"/>
      <c r="Y368" s="196"/>
      <c r="Z368" s="196"/>
      <c r="AA368" s="196"/>
      <c r="AB368" s="196"/>
      <c r="AC368" s="196"/>
      <c r="AD368" s="196"/>
      <c r="AE368" s="196"/>
      <c r="AF368" s="196"/>
      <c r="AG368" s="196"/>
      <c r="AH368" s="196"/>
      <c r="AI368" s="196"/>
      <c r="AJ368" s="196"/>
      <c r="AK368" s="196"/>
      <c r="AL368" s="196"/>
      <c r="AM368" s="196"/>
      <c r="AN368" s="196"/>
      <c r="AO368" s="196"/>
      <c r="AP368" s="196"/>
      <c r="AQ368" s="196"/>
      <c r="AR368" s="196"/>
      <c r="AS368" s="196"/>
      <c r="AT368" s="196"/>
      <c r="AU368" s="196"/>
      <c r="AV368" s="196"/>
      <c r="AW368" s="196"/>
    </row>
    <row r="369" spans="1:49" x14ac:dyDescent="0.25">
      <c r="A369" s="55"/>
      <c r="B369" s="64">
        <v>3237</v>
      </c>
      <c r="C369" s="57"/>
      <c r="D369" s="65" t="s">
        <v>88</v>
      </c>
      <c r="E369" s="213">
        <v>0</v>
      </c>
      <c r="F369" s="214"/>
      <c r="G369" s="214"/>
      <c r="H369" s="214"/>
      <c r="I369" s="214"/>
      <c r="J369" s="196"/>
      <c r="K369" s="196"/>
      <c r="L369" s="196"/>
      <c r="M369" s="196"/>
      <c r="N369" s="196"/>
      <c r="O369" s="196"/>
      <c r="P369" s="196"/>
      <c r="Q369" s="196"/>
      <c r="R369" s="196"/>
      <c r="S369" s="196"/>
      <c r="T369" s="196"/>
      <c r="U369" s="196"/>
      <c r="V369" s="196"/>
      <c r="W369" s="196"/>
      <c r="X369" s="196"/>
      <c r="Y369" s="196"/>
      <c r="Z369" s="196"/>
      <c r="AA369" s="196"/>
      <c r="AB369" s="196"/>
      <c r="AC369" s="196"/>
      <c r="AD369" s="196"/>
      <c r="AE369" s="196"/>
      <c r="AF369" s="196"/>
      <c r="AG369" s="196"/>
      <c r="AH369" s="196"/>
      <c r="AI369" s="196"/>
      <c r="AJ369" s="196"/>
      <c r="AK369" s="196"/>
      <c r="AL369" s="196"/>
      <c r="AM369" s="196"/>
      <c r="AN369" s="196"/>
      <c r="AO369" s="196"/>
      <c r="AP369" s="196"/>
      <c r="AQ369" s="196"/>
      <c r="AR369" s="196"/>
      <c r="AS369" s="196"/>
      <c r="AT369" s="196"/>
      <c r="AU369" s="196"/>
      <c r="AV369" s="196"/>
      <c r="AW369" s="196"/>
    </row>
    <row r="370" spans="1:49" s="113" customFormat="1" x14ac:dyDescent="0.25">
      <c r="A370" s="109" t="s">
        <v>166</v>
      </c>
      <c r="B370" s="170"/>
      <c r="C370" s="111"/>
      <c r="D370" s="171" t="s">
        <v>167</v>
      </c>
      <c r="E370" s="233">
        <f>E372</f>
        <v>0</v>
      </c>
      <c r="F370" s="234"/>
      <c r="G370" s="234"/>
      <c r="H370" s="234"/>
      <c r="I370" s="235"/>
      <c r="J370" s="196"/>
      <c r="K370" s="196"/>
      <c r="L370" s="196"/>
      <c r="M370" s="196"/>
      <c r="N370" s="196"/>
      <c r="O370" s="196"/>
      <c r="P370" s="196"/>
      <c r="Q370" s="196"/>
      <c r="R370" s="196"/>
      <c r="S370" s="196"/>
      <c r="T370" s="196"/>
      <c r="U370" s="196"/>
      <c r="V370" s="196"/>
      <c r="W370" s="196"/>
      <c r="X370" s="196"/>
      <c r="Y370" s="196"/>
      <c r="Z370" s="196"/>
      <c r="AA370" s="196"/>
      <c r="AB370" s="196"/>
      <c r="AC370" s="196"/>
      <c r="AD370" s="196"/>
      <c r="AE370" s="196"/>
      <c r="AF370" s="196"/>
      <c r="AG370" s="196"/>
      <c r="AH370" s="196"/>
      <c r="AI370" s="196"/>
      <c r="AJ370" s="196"/>
      <c r="AK370" s="196"/>
      <c r="AL370" s="196"/>
      <c r="AM370" s="196"/>
      <c r="AN370" s="196"/>
      <c r="AO370" s="196"/>
      <c r="AP370" s="196"/>
      <c r="AQ370" s="196"/>
      <c r="AR370" s="196"/>
      <c r="AS370" s="196"/>
      <c r="AT370" s="196"/>
      <c r="AU370" s="196"/>
      <c r="AV370" s="196"/>
      <c r="AW370" s="196"/>
    </row>
    <row r="371" spans="1:49" s="113" customFormat="1" x14ac:dyDescent="0.25">
      <c r="A371" s="66" t="s">
        <v>205</v>
      </c>
      <c r="B371" s="71"/>
      <c r="C371" s="72"/>
      <c r="D371" s="195" t="s">
        <v>203</v>
      </c>
      <c r="E371" s="213"/>
      <c r="F371" s="214"/>
      <c r="G371" s="214"/>
      <c r="H371" s="214"/>
      <c r="I371" s="215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  <c r="U371" s="196"/>
      <c r="V371" s="196"/>
      <c r="W371" s="196"/>
      <c r="X371" s="196"/>
      <c r="Y371" s="196"/>
      <c r="Z371" s="196"/>
      <c r="AA371" s="196"/>
      <c r="AB371" s="196"/>
      <c r="AC371" s="196"/>
      <c r="AD371" s="196"/>
      <c r="AE371" s="196"/>
      <c r="AF371" s="196"/>
      <c r="AG371" s="196"/>
      <c r="AH371" s="196"/>
      <c r="AI371" s="196"/>
      <c r="AJ371" s="196"/>
      <c r="AK371" s="196"/>
      <c r="AL371" s="196"/>
      <c r="AM371" s="196"/>
      <c r="AN371" s="196"/>
      <c r="AO371" s="196"/>
      <c r="AP371" s="196"/>
      <c r="AQ371" s="196"/>
      <c r="AR371" s="196"/>
      <c r="AS371" s="196"/>
      <c r="AT371" s="196"/>
      <c r="AU371" s="196"/>
      <c r="AV371" s="196"/>
      <c r="AW371" s="196"/>
    </row>
    <row r="372" spans="1:49" s="79" customFormat="1" x14ac:dyDescent="0.25">
      <c r="A372" s="129"/>
      <c r="B372" s="138">
        <v>3</v>
      </c>
      <c r="C372" s="131"/>
      <c r="D372" s="140" t="s">
        <v>24</v>
      </c>
      <c r="E372" s="216">
        <f>E373</f>
        <v>0</v>
      </c>
      <c r="F372" s="216">
        <f>F373</f>
        <v>663.61</v>
      </c>
      <c r="G372" s="216">
        <f>G373</f>
        <v>423</v>
      </c>
      <c r="H372" s="216">
        <f t="shared" ref="H372:I372" si="122">H373</f>
        <v>423</v>
      </c>
      <c r="I372" s="216">
        <f t="shared" si="122"/>
        <v>423</v>
      </c>
      <c r="J372" s="196"/>
      <c r="K372" s="196"/>
      <c r="L372" s="196"/>
      <c r="M372" s="196"/>
      <c r="N372" s="196"/>
      <c r="O372" s="196"/>
      <c r="P372" s="196"/>
      <c r="Q372" s="196"/>
      <c r="R372" s="196"/>
      <c r="S372" s="196"/>
      <c r="T372" s="196"/>
      <c r="U372" s="196"/>
      <c r="V372" s="196"/>
      <c r="W372" s="196"/>
      <c r="X372" s="196"/>
      <c r="Y372" s="196"/>
      <c r="Z372" s="196"/>
      <c r="AA372" s="196"/>
      <c r="AB372" s="196"/>
      <c r="AC372" s="196"/>
      <c r="AD372" s="196"/>
      <c r="AE372" s="196"/>
      <c r="AF372" s="196"/>
      <c r="AG372" s="196"/>
      <c r="AH372" s="196"/>
      <c r="AI372" s="196"/>
      <c r="AJ372" s="196"/>
      <c r="AK372" s="196"/>
      <c r="AL372" s="196"/>
      <c r="AM372" s="196"/>
      <c r="AN372" s="196"/>
      <c r="AO372" s="196"/>
      <c r="AP372" s="196"/>
      <c r="AQ372" s="196"/>
      <c r="AR372" s="196"/>
      <c r="AS372" s="196"/>
      <c r="AT372" s="196"/>
      <c r="AU372" s="196"/>
      <c r="AV372" s="196"/>
      <c r="AW372" s="196"/>
    </row>
    <row r="373" spans="1:49" s="86" customFormat="1" x14ac:dyDescent="0.25">
      <c r="A373" s="82"/>
      <c r="B373" s="83">
        <v>32</v>
      </c>
      <c r="C373" s="84"/>
      <c r="D373" s="157" t="s">
        <v>43</v>
      </c>
      <c r="E373" s="229">
        <f>E374+E376</f>
        <v>0</v>
      </c>
      <c r="F373" s="229">
        <f>F374+F376</f>
        <v>663.61</v>
      </c>
      <c r="G373" s="229">
        <f>G374+G376</f>
        <v>423</v>
      </c>
      <c r="H373" s="229">
        <f t="shared" ref="H373:I373" si="123">H374+H376</f>
        <v>423</v>
      </c>
      <c r="I373" s="229">
        <f t="shared" si="123"/>
        <v>423</v>
      </c>
      <c r="J373" s="196"/>
      <c r="K373" s="196"/>
      <c r="L373" s="196"/>
      <c r="M373" s="196"/>
      <c r="N373" s="196"/>
      <c r="O373" s="196"/>
      <c r="P373" s="196"/>
      <c r="Q373" s="196"/>
      <c r="R373" s="196"/>
      <c r="S373" s="196"/>
      <c r="T373" s="196"/>
      <c r="U373" s="196"/>
      <c r="V373" s="196"/>
      <c r="W373" s="196"/>
      <c r="X373" s="196"/>
      <c r="Y373" s="196"/>
      <c r="Z373" s="196"/>
      <c r="AA373" s="196"/>
      <c r="AB373" s="196"/>
      <c r="AC373" s="196"/>
      <c r="AD373" s="196"/>
      <c r="AE373" s="196"/>
      <c r="AF373" s="196"/>
      <c r="AG373" s="196"/>
      <c r="AH373" s="196"/>
      <c r="AI373" s="196"/>
      <c r="AJ373" s="196"/>
      <c r="AK373" s="196"/>
      <c r="AL373" s="196"/>
      <c r="AM373" s="196"/>
      <c r="AN373" s="196"/>
      <c r="AO373" s="196"/>
      <c r="AP373" s="196"/>
      <c r="AQ373" s="196"/>
      <c r="AR373" s="196"/>
      <c r="AS373" s="196"/>
      <c r="AT373" s="196"/>
      <c r="AU373" s="196"/>
      <c r="AV373" s="196"/>
      <c r="AW373" s="196"/>
    </row>
    <row r="374" spans="1:49" s="149" customFormat="1" ht="17.25" customHeight="1" x14ac:dyDescent="0.25">
      <c r="A374" s="162"/>
      <c r="B374" s="163">
        <v>321</v>
      </c>
      <c r="C374" s="164"/>
      <c r="D374" s="165" t="s">
        <v>73</v>
      </c>
      <c r="E374" s="221">
        <f>E375</f>
        <v>0</v>
      </c>
      <c r="F374" s="221">
        <f>F375</f>
        <v>0</v>
      </c>
      <c r="G374" s="221">
        <f>G375</f>
        <v>0</v>
      </c>
      <c r="H374" s="221">
        <f t="shared" ref="H374:I374" si="124">H375</f>
        <v>0</v>
      </c>
      <c r="I374" s="221">
        <f t="shared" si="124"/>
        <v>0</v>
      </c>
      <c r="J374" s="196"/>
      <c r="K374" s="196"/>
      <c r="L374" s="196"/>
      <c r="M374" s="196"/>
      <c r="N374" s="196"/>
      <c r="O374" s="196"/>
      <c r="P374" s="196"/>
      <c r="Q374" s="196"/>
      <c r="R374" s="196"/>
      <c r="S374" s="196"/>
      <c r="T374" s="196"/>
      <c r="U374" s="196"/>
      <c r="V374" s="196"/>
      <c r="W374" s="196"/>
      <c r="X374" s="196"/>
      <c r="Y374" s="196"/>
      <c r="Z374" s="196"/>
      <c r="AA374" s="196"/>
      <c r="AB374" s="196"/>
      <c r="AC374" s="196"/>
      <c r="AD374" s="196"/>
      <c r="AE374" s="196"/>
      <c r="AF374" s="196"/>
      <c r="AG374" s="196"/>
      <c r="AH374" s="196"/>
      <c r="AI374" s="196"/>
      <c r="AJ374" s="196"/>
      <c r="AK374" s="196"/>
      <c r="AL374" s="196"/>
      <c r="AM374" s="196"/>
      <c r="AN374" s="196"/>
      <c r="AO374" s="196"/>
      <c r="AP374" s="196"/>
      <c r="AQ374" s="196"/>
      <c r="AR374" s="196"/>
      <c r="AS374" s="196"/>
      <c r="AT374" s="196"/>
      <c r="AU374" s="196"/>
      <c r="AV374" s="196"/>
      <c r="AW374" s="196"/>
    </row>
    <row r="375" spans="1:49" x14ac:dyDescent="0.25">
      <c r="A375" s="55"/>
      <c r="B375" s="64">
        <v>3211</v>
      </c>
      <c r="C375" s="57"/>
      <c r="D375" s="65" t="s">
        <v>74</v>
      </c>
      <c r="E375" s="213">
        <v>0</v>
      </c>
      <c r="F375" s="213">
        <v>0</v>
      </c>
      <c r="G375" s="213">
        <v>0</v>
      </c>
      <c r="H375" s="213">
        <v>0</v>
      </c>
      <c r="I375" s="213">
        <v>0</v>
      </c>
      <c r="J375" s="196"/>
      <c r="K375" s="196"/>
      <c r="L375" s="196"/>
      <c r="M375" s="196"/>
      <c r="N375" s="196"/>
      <c r="O375" s="196"/>
      <c r="P375" s="196"/>
      <c r="Q375" s="196"/>
      <c r="R375" s="196"/>
      <c r="S375" s="196"/>
      <c r="T375" s="196"/>
      <c r="U375" s="196"/>
      <c r="V375" s="196"/>
      <c r="W375" s="196"/>
      <c r="X375" s="196"/>
      <c r="Y375" s="196"/>
      <c r="Z375" s="196"/>
      <c r="AA375" s="196"/>
      <c r="AB375" s="196"/>
      <c r="AC375" s="196"/>
      <c r="AD375" s="196"/>
      <c r="AE375" s="196"/>
      <c r="AF375" s="196"/>
      <c r="AG375" s="196"/>
      <c r="AH375" s="196"/>
      <c r="AI375" s="196"/>
      <c r="AJ375" s="196"/>
      <c r="AK375" s="196"/>
      <c r="AL375" s="196"/>
      <c r="AM375" s="196"/>
      <c r="AN375" s="196"/>
      <c r="AO375" s="196"/>
      <c r="AP375" s="196"/>
      <c r="AQ375" s="196"/>
      <c r="AR375" s="196"/>
      <c r="AS375" s="196"/>
      <c r="AT375" s="196"/>
      <c r="AU375" s="196"/>
      <c r="AV375" s="196"/>
      <c r="AW375" s="196"/>
    </row>
    <row r="376" spans="1:49" s="149" customFormat="1" ht="18" customHeight="1" x14ac:dyDescent="0.25">
      <c r="A376" s="162"/>
      <c r="B376" s="183">
        <v>329</v>
      </c>
      <c r="C376" s="175"/>
      <c r="D376" s="185" t="s">
        <v>91</v>
      </c>
      <c r="E376" s="221">
        <f>E377</f>
        <v>0</v>
      </c>
      <c r="F376" s="221">
        <f>F377</f>
        <v>663.61</v>
      </c>
      <c r="G376" s="221">
        <f>G377</f>
        <v>423</v>
      </c>
      <c r="H376" s="221">
        <f t="shared" ref="H376:I376" si="125">H377</f>
        <v>423</v>
      </c>
      <c r="I376" s="221">
        <f t="shared" si="125"/>
        <v>423</v>
      </c>
      <c r="J376" s="196"/>
      <c r="K376" s="196"/>
      <c r="L376" s="196"/>
      <c r="M376" s="196"/>
      <c r="N376" s="196"/>
      <c r="O376" s="196"/>
      <c r="P376" s="196"/>
      <c r="Q376" s="196"/>
      <c r="R376" s="196"/>
      <c r="S376" s="196"/>
      <c r="T376" s="196"/>
      <c r="U376" s="196"/>
      <c r="V376" s="196"/>
      <c r="W376" s="196"/>
      <c r="X376" s="196"/>
      <c r="Y376" s="196"/>
      <c r="Z376" s="196"/>
      <c r="AA376" s="196"/>
      <c r="AB376" s="196"/>
      <c r="AC376" s="196"/>
      <c r="AD376" s="196"/>
      <c r="AE376" s="196"/>
      <c r="AF376" s="196"/>
      <c r="AG376" s="196"/>
      <c r="AH376" s="196"/>
      <c r="AI376" s="196"/>
      <c r="AJ376" s="196"/>
      <c r="AK376" s="196"/>
      <c r="AL376" s="196"/>
      <c r="AM376" s="196"/>
      <c r="AN376" s="196"/>
      <c r="AO376" s="196"/>
      <c r="AP376" s="196"/>
      <c r="AQ376" s="196"/>
      <c r="AR376" s="196"/>
      <c r="AS376" s="196"/>
      <c r="AT376" s="196"/>
      <c r="AU376" s="196"/>
      <c r="AV376" s="196"/>
      <c r="AW376" s="196"/>
    </row>
    <row r="377" spans="1:49" ht="17.25" customHeight="1" x14ac:dyDescent="0.25">
      <c r="A377" s="55"/>
      <c r="B377" s="64">
        <v>3299</v>
      </c>
      <c r="C377" s="57"/>
      <c r="D377" s="65" t="s">
        <v>91</v>
      </c>
      <c r="E377" s="213">
        <v>0</v>
      </c>
      <c r="F377" s="213">
        <v>663.61</v>
      </c>
      <c r="G377" s="213">
        <v>423</v>
      </c>
      <c r="H377" s="213">
        <v>423</v>
      </c>
      <c r="I377" s="213">
        <v>423</v>
      </c>
      <c r="J377" s="196"/>
      <c r="K377" s="196"/>
      <c r="L377" s="196"/>
      <c r="M377" s="196"/>
      <c r="N377" s="196"/>
      <c r="O377" s="196"/>
      <c r="P377" s="196"/>
      <c r="Q377" s="196"/>
      <c r="R377" s="196"/>
      <c r="S377" s="196"/>
      <c r="T377" s="196"/>
      <c r="U377" s="196"/>
      <c r="V377" s="196"/>
      <c r="W377" s="196"/>
      <c r="X377" s="196"/>
      <c r="Y377" s="196"/>
      <c r="Z377" s="196"/>
      <c r="AA377" s="196"/>
      <c r="AB377" s="196"/>
      <c r="AC377" s="196"/>
      <c r="AD377" s="196"/>
      <c r="AE377" s="196"/>
      <c r="AF377" s="196"/>
      <c r="AG377" s="196"/>
      <c r="AH377" s="196"/>
      <c r="AI377" s="196"/>
      <c r="AJ377" s="196"/>
      <c r="AK377" s="196"/>
      <c r="AL377" s="196"/>
      <c r="AM377" s="196"/>
      <c r="AN377" s="196"/>
      <c r="AO377" s="196"/>
      <c r="AP377" s="196"/>
      <c r="AQ377" s="196"/>
      <c r="AR377" s="196"/>
      <c r="AS377" s="196"/>
      <c r="AT377" s="196"/>
      <c r="AU377" s="196"/>
      <c r="AV377" s="196"/>
      <c r="AW377" s="196"/>
    </row>
    <row r="378" spans="1:49" s="113" customFormat="1" x14ac:dyDescent="0.25">
      <c r="A378" s="109" t="s">
        <v>168</v>
      </c>
      <c r="B378" s="172"/>
      <c r="C378" s="119"/>
      <c r="D378" s="173" t="s">
        <v>169</v>
      </c>
      <c r="E378" s="233">
        <f t="shared" ref="E378:G381" si="126">E379</f>
        <v>0</v>
      </c>
      <c r="F378" s="233">
        <f t="shared" si="126"/>
        <v>0</v>
      </c>
      <c r="G378" s="233">
        <f t="shared" si="126"/>
        <v>0</v>
      </c>
      <c r="H378" s="233">
        <f t="shared" ref="H378:I381" si="127">H379</f>
        <v>0</v>
      </c>
      <c r="I378" s="233">
        <f t="shared" si="127"/>
        <v>0</v>
      </c>
      <c r="J378" s="196"/>
      <c r="K378" s="196"/>
      <c r="L378" s="196"/>
      <c r="M378" s="196"/>
      <c r="N378" s="196"/>
      <c r="O378" s="196"/>
      <c r="P378" s="196"/>
      <c r="Q378" s="196"/>
      <c r="R378" s="196"/>
      <c r="S378" s="196"/>
      <c r="T378" s="196"/>
      <c r="U378" s="196"/>
      <c r="V378" s="196"/>
      <c r="W378" s="196"/>
      <c r="X378" s="196"/>
      <c r="Y378" s="196"/>
      <c r="Z378" s="196"/>
      <c r="AA378" s="196"/>
      <c r="AB378" s="196"/>
      <c r="AC378" s="196"/>
      <c r="AD378" s="196"/>
      <c r="AE378" s="196"/>
      <c r="AF378" s="196"/>
      <c r="AG378" s="196"/>
      <c r="AH378" s="196"/>
      <c r="AI378" s="196"/>
      <c r="AJ378" s="196"/>
      <c r="AK378" s="196"/>
      <c r="AL378" s="196"/>
      <c r="AM378" s="196"/>
      <c r="AN378" s="196"/>
      <c r="AO378" s="196"/>
      <c r="AP378" s="196"/>
      <c r="AQ378" s="196"/>
      <c r="AR378" s="196"/>
      <c r="AS378" s="196"/>
      <c r="AT378" s="196"/>
      <c r="AU378" s="196"/>
      <c r="AV378" s="196"/>
      <c r="AW378" s="196"/>
    </row>
    <row r="379" spans="1:49" s="79" customFormat="1" x14ac:dyDescent="0.25">
      <c r="A379" s="129"/>
      <c r="B379" s="138">
        <v>3</v>
      </c>
      <c r="C379" s="131"/>
      <c r="D379" s="140" t="s">
        <v>24</v>
      </c>
      <c r="E379" s="216">
        <f t="shared" si="126"/>
        <v>0</v>
      </c>
      <c r="F379" s="216">
        <f t="shared" si="126"/>
        <v>0</v>
      </c>
      <c r="G379" s="216">
        <f t="shared" si="126"/>
        <v>0</v>
      </c>
      <c r="H379" s="216">
        <f t="shared" si="127"/>
        <v>0</v>
      </c>
      <c r="I379" s="216">
        <f t="shared" si="127"/>
        <v>0</v>
      </c>
      <c r="J379" s="196"/>
      <c r="K379" s="196"/>
      <c r="L379" s="196"/>
      <c r="M379" s="196"/>
      <c r="N379" s="196"/>
      <c r="O379" s="196"/>
      <c r="P379" s="196"/>
      <c r="Q379" s="196"/>
      <c r="R379" s="196"/>
      <c r="S379" s="196"/>
      <c r="T379" s="196"/>
      <c r="U379" s="196"/>
      <c r="V379" s="196"/>
      <c r="W379" s="196"/>
      <c r="X379" s="196"/>
      <c r="Y379" s="196"/>
      <c r="Z379" s="196"/>
      <c r="AA379" s="196"/>
      <c r="AB379" s="196"/>
      <c r="AC379" s="196"/>
      <c r="AD379" s="196"/>
      <c r="AE379" s="196"/>
      <c r="AF379" s="196"/>
      <c r="AG379" s="196"/>
      <c r="AH379" s="196"/>
      <c r="AI379" s="196"/>
      <c r="AJ379" s="196"/>
      <c r="AK379" s="196"/>
      <c r="AL379" s="196"/>
      <c r="AM379" s="196"/>
      <c r="AN379" s="196"/>
      <c r="AO379" s="196"/>
      <c r="AP379" s="196"/>
      <c r="AQ379" s="196"/>
      <c r="AR379" s="196"/>
      <c r="AS379" s="196"/>
      <c r="AT379" s="196"/>
      <c r="AU379" s="196"/>
      <c r="AV379" s="196"/>
      <c r="AW379" s="196"/>
    </row>
    <row r="380" spans="1:49" s="86" customFormat="1" x14ac:dyDescent="0.25">
      <c r="A380" s="82"/>
      <c r="B380" s="83">
        <v>32</v>
      </c>
      <c r="C380" s="84"/>
      <c r="D380" s="157" t="s">
        <v>43</v>
      </c>
      <c r="E380" s="229">
        <f t="shared" si="126"/>
        <v>0</v>
      </c>
      <c r="F380" s="229">
        <f t="shared" si="126"/>
        <v>0</v>
      </c>
      <c r="G380" s="229">
        <f t="shared" si="126"/>
        <v>0</v>
      </c>
      <c r="H380" s="229">
        <f t="shared" si="127"/>
        <v>0</v>
      </c>
      <c r="I380" s="229">
        <f t="shared" si="127"/>
        <v>0</v>
      </c>
      <c r="J380" s="196"/>
      <c r="K380" s="196"/>
      <c r="L380" s="196"/>
      <c r="M380" s="196"/>
      <c r="N380" s="196"/>
      <c r="O380" s="196"/>
      <c r="P380" s="196"/>
      <c r="Q380" s="196"/>
      <c r="R380" s="196"/>
      <c r="S380" s="196"/>
      <c r="T380" s="196"/>
      <c r="U380" s="196"/>
      <c r="V380" s="196"/>
      <c r="W380" s="196"/>
      <c r="X380" s="196"/>
      <c r="Y380" s="196"/>
      <c r="Z380" s="196"/>
      <c r="AA380" s="196"/>
      <c r="AB380" s="196"/>
      <c r="AC380" s="196"/>
      <c r="AD380" s="196"/>
      <c r="AE380" s="196"/>
      <c r="AF380" s="196"/>
      <c r="AG380" s="196"/>
      <c r="AH380" s="196"/>
      <c r="AI380" s="196"/>
      <c r="AJ380" s="196"/>
      <c r="AK380" s="196"/>
      <c r="AL380" s="196"/>
      <c r="AM380" s="196"/>
      <c r="AN380" s="196"/>
      <c r="AO380" s="196"/>
      <c r="AP380" s="196"/>
      <c r="AQ380" s="196"/>
      <c r="AR380" s="196"/>
      <c r="AS380" s="196"/>
      <c r="AT380" s="196"/>
      <c r="AU380" s="196"/>
      <c r="AV380" s="196"/>
      <c r="AW380" s="196"/>
    </row>
    <row r="381" spans="1:49" s="149" customFormat="1" ht="21" customHeight="1" x14ac:dyDescent="0.25">
      <c r="A381" s="162"/>
      <c r="B381" s="183">
        <v>329</v>
      </c>
      <c r="C381" s="175"/>
      <c r="D381" s="185" t="s">
        <v>91</v>
      </c>
      <c r="E381" s="221">
        <f t="shared" si="126"/>
        <v>0</v>
      </c>
      <c r="F381" s="221">
        <f t="shared" si="126"/>
        <v>0</v>
      </c>
      <c r="G381" s="221">
        <f t="shared" si="126"/>
        <v>0</v>
      </c>
      <c r="H381" s="221">
        <f t="shared" si="127"/>
        <v>0</v>
      </c>
      <c r="I381" s="221">
        <f t="shared" si="127"/>
        <v>0</v>
      </c>
      <c r="J381" s="196"/>
      <c r="K381" s="196"/>
      <c r="L381" s="196"/>
      <c r="M381" s="196"/>
      <c r="N381" s="196"/>
      <c r="O381" s="196"/>
      <c r="P381" s="196"/>
      <c r="Q381" s="196"/>
      <c r="R381" s="196"/>
      <c r="S381" s="196"/>
      <c r="T381" s="196"/>
      <c r="U381" s="196"/>
      <c r="V381" s="196"/>
      <c r="W381" s="196"/>
      <c r="X381" s="196"/>
      <c r="Y381" s="196"/>
      <c r="Z381" s="196"/>
      <c r="AA381" s="196"/>
      <c r="AB381" s="196"/>
      <c r="AC381" s="196"/>
      <c r="AD381" s="196"/>
      <c r="AE381" s="196"/>
      <c r="AF381" s="196"/>
      <c r="AG381" s="196"/>
      <c r="AH381" s="196"/>
      <c r="AI381" s="196"/>
      <c r="AJ381" s="196"/>
      <c r="AK381" s="196"/>
      <c r="AL381" s="196"/>
      <c r="AM381" s="196"/>
      <c r="AN381" s="196"/>
      <c r="AO381" s="196"/>
      <c r="AP381" s="196"/>
      <c r="AQ381" s="196"/>
      <c r="AR381" s="196"/>
      <c r="AS381" s="196"/>
      <c r="AT381" s="196"/>
      <c r="AU381" s="196"/>
      <c r="AV381" s="196"/>
      <c r="AW381" s="196"/>
    </row>
    <row r="382" spans="1:49" ht="21" customHeight="1" x14ac:dyDescent="0.25">
      <c r="A382" s="55"/>
      <c r="B382" s="64">
        <v>3299</v>
      </c>
      <c r="C382" s="57"/>
      <c r="D382" s="65" t="s">
        <v>91</v>
      </c>
      <c r="E382" s="213">
        <v>0</v>
      </c>
      <c r="F382" s="213">
        <v>0</v>
      </c>
      <c r="G382" s="213">
        <v>0</v>
      </c>
      <c r="H382" s="213">
        <v>0</v>
      </c>
      <c r="I382" s="213">
        <v>0</v>
      </c>
      <c r="J382" s="196"/>
      <c r="K382" s="196"/>
      <c r="L382" s="196"/>
      <c r="M382" s="196"/>
      <c r="N382" s="196"/>
      <c r="O382" s="196"/>
      <c r="P382" s="196"/>
      <c r="Q382" s="196"/>
      <c r="R382" s="196"/>
      <c r="S382" s="196"/>
      <c r="T382" s="196"/>
      <c r="U382" s="196"/>
      <c r="V382" s="196"/>
      <c r="W382" s="196"/>
      <c r="X382" s="196"/>
      <c r="Y382" s="196"/>
      <c r="Z382" s="196"/>
      <c r="AA382" s="196"/>
      <c r="AB382" s="196"/>
      <c r="AC382" s="196"/>
      <c r="AD382" s="196"/>
      <c r="AE382" s="196"/>
      <c r="AF382" s="196"/>
      <c r="AG382" s="196"/>
      <c r="AH382" s="196"/>
      <c r="AI382" s="196"/>
      <c r="AJ382" s="196"/>
      <c r="AK382" s="196"/>
      <c r="AL382" s="196"/>
      <c r="AM382" s="196"/>
      <c r="AN382" s="196"/>
      <c r="AO382" s="196"/>
      <c r="AP382" s="196"/>
      <c r="AQ382" s="196"/>
      <c r="AR382" s="196"/>
      <c r="AS382" s="196"/>
      <c r="AT382" s="196"/>
      <c r="AU382" s="196"/>
      <c r="AV382" s="196"/>
      <c r="AW382" s="196"/>
    </row>
    <row r="383" spans="1:49" s="113" customFormat="1" ht="19.5" customHeight="1" x14ac:dyDescent="0.25">
      <c r="A383" s="174" t="s">
        <v>170</v>
      </c>
      <c r="B383" s="172"/>
      <c r="C383" s="119"/>
      <c r="D383" s="173" t="s">
        <v>169</v>
      </c>
      <c r="E383" s="233">
        <f>E385</f>
        <v>19735.46</v>
      </c>
      <c r="F383" s="233">
        <f t="shared" ref="F383:G383" si="128">F385</f>
        <v>12608.67</v>
      </c>
      <c r="G383" s="233">
        <f t="shared" si="128"/>
        <v>12608.67</v>
      </c>
      <c r="H383" s="233">
        <f t="shared" ref="H383:I383" si="129">H385</f>
        <v>12608.67</v>
      </c>
      <c r="I383" s="233">
        <f t="shared" si="129"/>
        <v>12608.67</v>
      </c>
      <c r="J383" s="196"/>
      <c r="K383" s="196"/>
      <c r="L383" s="196"/>
      <c r="M383" s="196"/>
      <c r="N383" s="196"/>
      <c r="O383" s="196"/>
      <c r="P383" s="196"/>
      <c r="Q383" s="196"/>
      <c r="R383" s="196"/>
      <c r="S383" s="196"/>
      <c r="T383" s="196"/>
      <c r="U383" s="196"/>
      <c r="V383" s="196"/>
      <c r="W383" s="196"/>
      <c r="X383" s="196"/>
      <c r="Y383" s="196"/>
      <c r="Z383" s="196"/>
      <c r="AA383" s="196"/>
      <c r="AB383" s="196"/>
      <c r="AC383" s="196"/>
      <c r="AD383" s="196"/>
      <c r="AE383" s="196"/>
      <c r="AF383" s="196"/>
      <c r="AG383" s="196"/>
      <c r="AH383" s="196"/>
      <c r="AI383" s="196"/>
      <c r="AJ383" s="196"/>
      <c r="AK383" s="196"/>
      <c r="AL383" s="196"/>
      <c r="AM383" s="196"/>
      <c r="AN383" s="196"/>
      <c r="AO383" s="196"/>
      <c r="AP383" s="196"/>
      <c r="AQ383" s="196"/>
      <c r="AR383" s="196"/>
      <c r="AS383" s="196"/>
      <c r="AT383" s="196"/>
      <c r="AU383" s="196"/>
      <c r="AV383" s="196"/>
      <c r="AW383" s="196"/>
    </row>
    <row r="384" spans="1:49" s="113" customFormat="1" ht="19.5" customHeight="1" x14ac:dyDescent="0.25">
      <c r="A384" s="66" t="s">
        <v>209</v>
      </c>
      <c r="B384" s="71"/>
      <c r="C384" s="72"/>
      <c r="D384" s="195" t="s">
        <v>210</v>
      </c>
      <c r="E384" s="213"/>
      <c r="F384" s="213"/>
      <c r="G384" s="213"/>
      <c r="H384" s="213"/>
      <c r="I384" s="213"/>
      <c r="J384" s="196"/>
      <c r="K384" s="196"/>
      <c r="L384" s="196"/>
      <c r="M384" s="196"/>
      <c r="N384" s="196"/>
      <c r="O384" s="196"/>
      <c r="P384" s="196"/>
      <c r="Q384" s="196"/>
      <c r="R384" s="196"/>
      <c r="S384" s="196"/>
      <c r="T384" s="196"/>
      <c r="U384" s="196"/>
      <c r="V384" s="196"/>
      <c r="W384" s="196"/>
      <c r="X384" s="196"/>
      <c r="Y384" s="196"/>
      <c r="Z384" s="196"/>
      <c r="AA384" s="196"/>
      <c r="AB384" s="196"/>
      <c r="AC384" s="196"/>
      <c r="AD384" s="196"/>
      <c r="AE384" s="196"/>
      <c r="AF384" s="196"/>
      <c r="AG384" s="196"/>
      <c r="AH384" s="196"/>
      <c r="AI384" s="196"/>
      <c r="AJ384" s="196"/>
      <c r="AK384" s="196"/>
      <c r="AL384" s="196"/>
      <c r="AM384" s="196"/>
      <c r="AN384" s="196"/>
      <c r="AO384" s="196"/>
      <c r="AP384" s="196"/>
      <c r="AQ384" s="196"/>
      <c r="AR384" s="196"/>
      <c r="AS384" s="196"/>
      <c r="AT384" s="196"/>
      <c r="AU384" s="196"/>
      <c r="AV384" s="196"/>
      <c r="AW384" s="196"/>
    </row>
    <row r="385" spans="1:49" s="79" customFormat="1" x14ac:dyDescent="0.25">
      <c r="A385" s="129"/>
      <c r="B385" s="138">
        <v>3</v>
      </c>
      <c r="C385" s="131"/>
      <c r="D385" s="140" t="s">
        <v>24</v>
      </c>
      <c r="E385" s="216">
        <f>E386</f>
        <v>19735.46</v>
      </c>
      <c r="F385" s="216">
        <f t="shared" ref="F385:I387" si="130">F386</f>
        <v>12608.67</v>
      </c>
      <c r="G385" s="216">
        <f t="shared" si="130"/>
        <v>12608.67</v>
      </c>
      <c r="H385" s="216">
        <f t="shared" si="130"/>
        <v>12608.67</v>
      </c>
      <c r="I385" s="216">
        <f t="shared" si="130"/>
        <v>12608.67</v>
      </c>
      <c r="J385" s="196"/>
      <c r="K385" s="196"/>
      <c r="L385" s="196"/>
      <c r="M385" s="196"/>
      <c r="N385" s="196"/>
      <c r="O385" s="196"/>
      <c r="P385" s="196"/>
      <c r="Q385" s="196"/>
      <c r="R385" s="196"/>
      <c r="S385" s="196"/>
      <c r="T385" s="196"/>
      <c r="U385" s="196"/>
      <c r="V385" s="196"/>
      <c r="W385" s="196"/>
      <c r="X385" s="196"/>
      <c r="Y385" s="196"/>
      <c r="Z385" s="196"/>
      <c r="AA385" s="196"/>
      <c r="AB385" s="196"/>
      <c r="AC385" s="196"/>
      <c r="AD385" s="196"/>
      <c r="AE385" s="196"/>
      <c r="AF385" s="196"/>
      <c r="AG385" s="196"/>
      <c r="AH385" s="196"/>
      <c r="AI385" s="196"/>
      <c r="AJ385" s="196"/>
      <c r="AK385" s="196"/>
      <c r="AL385" s="196"/>
      <c r="AM385" s="196"/>
      <c r="AN385" s="196"/>
      <c r="AO385" s="196"/>
      <c r="AP385" s="196"/>
      <c r="AQ385" s="196"/>
      <c r="AR385" s="196"/>
      <c r="AS385" s="196"/>
      <c r="AT385" s="196"/>
      <c r="AU385" s="196"/>
      <c r="AV385" s="196"/>
      <c r="AW385" s="196"/>
    </row>
    <row r="386" spans="1:49" s="86" customFormat="1" x14ac:dyDescent="0.25">
      <c r="A386" s="82"/>
      <c r="B386" s="83">
        <v>32</v>
      </c>
      <c r="C386" s="84"/>
      <c r="D386" s="157" t="s">
        <v>43</v>
      </c>
      <c r="E386" s="229">
        <f>E387</f>
        <v>19735.46</v>
      </c>
      <c r="F386" s="229">
        <f t="shared" si="130"/>
        <v>12608.67</v>
      </c>
      <c r="G386" s="229">
        <f t="shared" si="130"/>
        <v>12608.67</v>
      </c>
      <c r="H386" s="229">
        <f t="shared" si="130"/>
        <v>12608.67</v>
      </c>
      <c r="I386" s="229">
        <f t="shared" si="130"/>
        <v>12608.67</v>
      </c>
      <c r="J386" s="196"/>
      <c r="K386" s="196"/>
      <c r="L386" s="196"/>
      <c r="M386" s="196"/>
      <c r="N386" s="196"/>
      <c r="O386" s="196"/>
      <c r="P386" s="196"/>
      <c r="Q386" s="196"/>
      <c r="R386" s="196"/>
      <c r="S386" s="196"/>
      <c r="T386" s="196"/>
      <c r="U386" s="196"/>
      <c r="V386" s="196"/>
      <c r="W386" s="196"/>
      <c r="X386" s="196"/>
      <c r="Y386" s="196"/>
      <c r="Z386" s="196"/>
      <c r="AA386" s="196"/>
      <c r="AB386" s="196"/>
      <c r="AC386" s="196"/>
      <c r="AD386" s="196"/>
      <c r="AE386" s="196"/>
      <c r="AF386" s="196"/>
      <c r="AG386" s="196"/>
      <c r="AH386" s="196"/>
      <c r="AI386" s="196"/>
      <c r="AJ386" s="196"/>
      <c r="AK386" s="196"/>
      <c r="AL386" s="196"/>
      <c r="AM386" s="196"/>
      <c r="AN386" s="196"/>
      <c r="AO386" s="196"/>
      <c r="AP386" s="196"/>
      <c r="AQ386" s="196"/>
      <c r="AR386" s="196"/>
      <c r="AS386" s="196"/>
      <c r="AT386" s="196"/>
      <c r="AU386" s="196"/>
      <c r="AV386" s="196"/>
      <c r="AW386" s="196"/>
    </row>
    <row r="387" spans="1:49" s="149" customFormat="1" ht="20.25" customHeight="1" x14ac:dyDescent="0.25">
      <c r="A387" s="162"/>
      <c r="B387" s="183">
        <v>329</v>
      </c>
      <c r="C387" s="175"/>
      <c r="D387" s="185" t="s">
        <v>91</v>
      </c>
      <c r="E387" s="221">
        <f>E388</f>
        <v>19735.46</v>
      </c>
      <c r="F387" s="221">
        <f t="shared" si="130"/>
        <v>12608.67</v>
      </c>
      <c r="G387" s="221">
        <f t="shared" si="130"/>
        <v>12608.67</v>
      </c>
      <c r="H387" s="221">
        <f t="shared" si="130"/>
        <v>12608.67</v>
      </c>
      <c r="I387" s="221">
        <f t="shared" si="130"/>
        <v>12608.67</v>
      </c>
      <c r="J387" s="196"/>
      <c r="K387" s="196"/>
      <c r="L387" s="196"/>
      <c r="M387" s="196"/>
      <c r="N387" s="196"/>
      <c r="O387" s="196"/>
      <c r="P387" s="196"/>
      <c r="Q387" s="196"/>
      <c r="R387" s="196"/>
      <c r="S387" s="196"/>
      <c r="T387" s="196"/>
      <c r="U387" s="196"/>
      <c r="V387" s="196"/>
      <c r="W387" s="196"/>
      <c r="X387" s="196"/>
      <c r="Y387" s="196"/>
      <c r="Z387" s="196"/>
      <c r="AA387" s="196"/>
      <c r="AB387" s="196"/>
      <c r="AC387" s="196"/>
      <c r="AD387" s="196"/>
      <c r="AE387" s="196"/>
      <c r="AF387" s="196"/>
      <c r="AG387" s="196"/>
      <c r="AH387" s="196"/>
      <c r="AI387" s="196"/>
      <c r="AJ387" s="196"/>
      <c r="AK387" s="196"/>
      <c r="AL387" s="196"/>
      <c r="AM387" s="196"/>
      <c r="AN387" s="196"/>
      <c r="AO387" s="196"/>
      <c r="AP387" s="196"/>
      <c r="AQ387" s="196"/>
      <c r="AR387" s="196"/>
      <c r="AS387" s="196"/>
      <c r="AT387" s="196"/>
      <c r="AU387" s="196"/>
      <c r="AV387" s="196"/>
      <c r="AW387" s="196"/>
    </row>
    <row r="388" spans="1:49" ht="21" customHeight="1" x14ac:dyDescent="0.25">
      <c r="A388" s="55"/>
      <c r="B388" s="64">
        <v>3299</v>
      </c>
      <c r="C388" s="57"/>
      <c r="D388" s="65" t="s">
        <v>91</v>
      </c>
      <c r="E388" s="213">
        <v>19735.46</v>
      </c>
      <c r="F388" s="213">
        <v>12608.67</v>
      </c>
      <c r="G388" s="213">
        <v>12608.67</v>
      </c>
      <c r="H388" s="213">
        <v>12608.67</v>
      </c>
      <c r="I388" s="213">
        <v>12608.67</v>
      </c>
      <c r="J388" s="196"/>
      <c r="K388" s="196"/>
      <c r="L388" s="196"/>
      <c r="M388" s="196"/>
      <c r="N388" s="196"/>
      <c r="O388" s="196"/>
      <c r="P388" s="196"/>
      <c r="Q388" s="196"/>
      <c r="R388" s="196"/>
      <c r="S388" s="196"/>
      <c r="T388" s="196"/>
      <c r="U388" s="196"/>
      <c r="V388" s="196"/>
      <c r="W388" s="196"/>
      <c r="X388" s="196"/>
      <c r="Y388" s="196"/>
      <c r="Z388" s="196"/>
      <c r="AA388" s="196"/>
      <c r="AB388" s="196"/>
      <c r="AC388" s="196"/>
      <c r="AD388" s="196"/>
      <c r="AE388" s="196"/>
      <c r="AF388" s="196"/>
      <c r="AG388" s="196"/>
      <c r="AH388" s="196"/>
      <c r="AI388" s="196"/>
      <c r="AJ388" s="196"/>
      <c r="AK388" s="196"/>
      <c r="AL388" s="196"/>
      <c r="AM388" s="196"/>
      <c r="AN388" s="196"/>
      <c r="AO388" s="196"/>
      <c r="AP388" s="196"/>
      <c r="AQ388" s="196"/>
      <c r="AR388" s="196"/>
      <c r="AS388" s="196"/>
      <c r="AT388" s="196"/>
      <c r="AU388" s="196"/>
      <c r="AV388" s="196"/>
      <c r="AW388" s="196"/>
    </row>
    <row r="389" spans="1:49" ht="21" customHeight="1" x14ac:dyDescent="0.25">
      <c r="A389" s="66" t="s">
        <v>207</v>
      </c>
      <c r="B389" s="71"/>
      <c r="C389" s="72"/>
      <c r="D389" s="195" t="s">
        <v>208</v>
      </c>
      <c r="E389" s="213"/>
      <c r="F389" s="213"/>
      <c r="G389" s="213"/>
      <c r="H389" s="213"/>
      <c r="I389" s="213"/>
      <c r="J389" s="196"/>
      <c r="K389" s="196"/>
      <c r="L389" s="196"/>
      <c r="M389" s="196"/>
      <c r="N389" s="196"/>
      <c r="O389" s="196"/>
      <c r="P389" s="196"/>
      <c r="Q389" s="196"/>
      <c r="R389" s="196"/>
      <c r="S389" s="196"/>
      <c r="T389" s="196"/>
      <c r="U389" s="196"/>
      <c r="V389" s="196"/>
      <c r="W389" s="196"/>
      <c r="X389" s="196"/>
      <c r="Y389" s="196"/>
      <c r="Z389" s="196"/>
      <c r="AA389" s="196"/>
      <c r="AB389" s="196"/>
      <c r="AC389" s="196"/>
      <c r="AD389" s="196"/>
      <c r="AE389" s="196"/>
      <c r="AF389" s="196"/>
      <c r="AG389" s="196"/>
      <c r="AH389" s="196"/>
      <c r="AI389" s="196"/>
      <c r="AJ389" s="196"/>
      <c r="AK389" s="196"/>
      <c r="AL389" s="196"/>
      <c r="AM389" s="196"/>
      <c r="AN389" s="196"/>
      <c r="AO389" s="196"/>
      <c r="AP389" s="196"/>
      <c r="AQ389" s="196"/>
      <c r="AR389" s="196"/>
      <c r="AS389" s="196"/>
      <c r="AT389" s="196"/>
      <c r="AU389" s="196"/>
      <c r="AV389" s="196"/>
      <c r="AW389" s="196"/>
    </row>
    <row r="390" spans="1:49" ht="21" customHeight="1" x14ac:dyDescent="0.25">
      <c r="A390" s="129"/>
      <c r="B390" s="138">
        <v>3</v>
      </c>
      <c r="C390" s="131"/>
      <c r="D390" s="140" t="s">
        <v>24</v>
      </c>
      <c r="E390" s="216">
        <f>E391</f>
        <v>0</v>
      </c>
      <c r="F390" s="216">
        <f t="shared" ref="F390:I392" si="131">F391</f>
        <v>1327.23</v>
      </c>
      <c r="G390" s="216">
        <f t="shared" si="131"/>
        <v>1327.23</v>
      </c>
      <c r="H390" s="216">
        <f t="shared" si="131"/>
        <v>1327.23</v>
      </c>
      <c r="I390" s="216">
        <f t="shared" si="131"/>
        <v>1327.23</v>
      </c>
      <c r="J390" s="196"/>
      <c r="K390" s="196"/>
      <c r="L390" s="196"/>
      <c r="M390" s="196"/>
      <c r="N390" s="196"/>
      <c r="O390" s="196"/>
      <c r="P390" s="196"/>
      <c r="Q390" s="196"/>
      <c r="R390" s="196"/>
      <c r="S390" s="196"/>
      <c r="T390" s="196"/>
      <c r="U390" s="196"/>
      <c r="V390" s="196"/>
      <c r="W390" s="196"/>
      <c r="X390" s="196"/>
      <c r="Y390" s="196"/>
      <c r="Z390" s="196"/>
      <c r="AA390" s="196"/>
      <c r="AB390" s="196"/>
      <c r="AC390" s="196"/>
      <c r="AD390" s="196"/>
      <c r="AE390" s="196"/>
      <c r="AF390" s="196"/>
      <c r="AG390" s="196"/>
      <c r="AH390" s="196"/>
      <c r="AI390" s="196"/>
      <c r="AJ390" s="196"/>
      <c r="AK390" s="196"/>
      <c r="AL390" s="196"/>
      <c r="AM390" s="196"/>
      <c r="AN390" s="196"/>
      <c r="AO390" s="196"/>
      <c r="AP390" s="196"/>
      <c r="AQ390" s="196"/>
      <c r="AR390" s="196"/>
      <c r="AS390" s="196"/>
      <c r="AT390" s="196"/>
      <c r="AU390" s="196"/>
      <c r="AV390" s="196"/>
      <c r="AW390" s="196"/>
    </row>
    <row r="391" spans="1:49" ht="21" customHeight="1" x14ac:dyDescent="0.25">
      <c r="A391" s="153"/>
      <c r="B391" s="202">
        <v>32</v>
      </c>
      <c r="C391" s="154"/>
      <c r="D391" s="157" t="s">
        <v>43</v>
      </c>
      <c r="E391" s="229">
        <f>E392</f>
        <v>0</v>
      </c>
      <c r="F391" s="229">
        <f t="shared" si="131"/>
        <v>1327.23</v>
      </c>
      <c r="G391" s="229">
        <f t="shared" si="131"/>
        <v>1327.23</v>
      </c>
      <c r="H391" s="229">
        <f t="shared" si="131"/>
        <v>1327.23</v>
      </c>
      <c r="I391" s="229">
        <f t="shared" si="131"/>
        <v>1327.23</v>
      </c>
      <c r="J391" s="196"/>
      <c r="K391" s="196"/>
      <c r="L391" s="196"/>
      <c r="M391" s="196"/>
      <c r="N391" s="196"/>
      <c r="O391" s="196"/>
      <c r="P391" s="196"/>
      <c r="Q391" s="196"/>
      <c r="R391" s="196"/>
      <c r="S391" s="196"/>
      <c r="T391" s="196"/>
      <c r="U391" s="196"/>
      <c r="V391" s="196"/>
      <c r="W391" s="196"/>
      <c r="X391" s="196"/>
      <c r="Y391" s="196"/>
      <c r="Z391" s="196"/>
      <c r="AA391" s="196"/>
      <c r="AB391" s="196"/>
      <c r="AC391" s="196"/>
      <c r="AD391" s="196"/>
      <c r="AE391" s="196"/>
      <c r="AF391" s="196"/>
      <c r="AG391" s="196"/>
      <c r="AH391" s="196"/>
      <c r="AI391" s="196"/>
      <c r="AJ391" s="196"/>
      <c r="AK391" s="196"/>
      <c r="AL391" s="196"/>
      <c r="AM391" s="196"/>
      <c r="AN391" s="196"/>
      <c r="AO391" s="196"/>
      <c r="AP391" s="196"/>
      <c r="AQ391" s="196"/>
      <c r="AR391" s="196"/>
      <c r="AS391" s="196"/>
      <c r="AT391" s="196"/>
      <c r="AU391" s="196"/>
      <c r="AV391" s="196"/>
      <c r="AW391" s="196"/>
    </row>
    <row r="392" spans="1:49" ht="21" customHeight="1" x14ac:dyDescent="0.25">
      <c r="A392" s="162"/>
      <c r="B392" s="183">
        <v>329</v>
      </c>
      <c r="C392" s="175"/>
      <c r="D392" s="185" t="s">
        <v>91</v>
      </c>
      <c r="E392" s="221">
        <f>E393</f>
        <v>0</v>
      </c>
      <c r="F392" s="221">
        <f t="shared" si="131"/>
        <v>1327.23</v>
      </c>
      <c r="G392" s="221">
        <f t="shared" si="131"/>
        <v>1327.23</v>
      </c>
      <c r="H392" s="221">
        <f t="shared" si="131"/>
        <v>1327.23</v>
      </c>
      <c r="I392" s="221">
        <f t="shared" si="131"/>
        <v>1327.23</v>
      </c>
      <c r="J392" s="196"/>
      <c r="K392" s="196"/>
      <c r="L392" s="196"/>
      <c r="M392" s="196"/>
      <c r="N392" s="196"/>
      <c r="O392" s="196"/>
      <c r="P392" s="196"/>
      <c r="Q392" s="196"/>
      <c r="R392" s="196"/>
      <c r="S392" s="196"/>
      <c r="T392" s="196"/>
      <c r="U392" s="196"/>
      <c r="V392" s="196"/>
      <c r="W392" s="196"/>
    </row>
    <row r="393" spans="1:49" ht="21" customHeight="1" x14ac:dyDescent="0.25">
      <c r="A393" s="205"/>
      <c r="B393" s="64">
        <v>3299</v>
      </c>
      <c r="C393" s="207"/>
      <c r="D393" s="65" t="s">
        <v>91</v>
      </c>
      <c r="E393" s="213">
        <v>0</v>
      </c>
      <c r="F393" s="213">
        <v>1327.23</v>
      </c>
      <c r="G393" s="213">
        <v>1327.23</v>
      </c>
      <c r="H393" s="213">
        <v>1327.23</v>
      </c>
      <c r="I393" s="213">
        <v>1327.23</v>
      </c>
      <c r="J393" s="196"/>
      <c r="K393" s="196"/>
      <c r="L393" s="196"/>
      <c r="M393" s="196"/>
      <c r="N393" s="196"/>
      <c r="O393" s="196"/>
      <c r="P393" s="196"/>
      <c r="Q393" s="196"/>
      <c r="R393" s="196"/>
      <c r="S393" s="196"/>
      <c r="T393" s="196"/>
      <c r="U393" s="196"/>
      <c r="V393" s="196"/>
      <c r="W393" s="196"/>
    </row>
    <row r="394" spans="1:49" ht="21" customHeight="1" x14ac:dyDescent="0.25">
      <c r="A394" s="66" t="s">
        <v>211</v>
      </c>
      <c r="B394" s="71"/>
      <c r="C394" s="72"/>
      <c r="D394" s="195" t="s">
        <v>212</v>
      </c>
      <c r="E394" s="213"/>
      <c r="F394" s="213"/>
      <c r="G394" s="213"/>
      <c r="H394" s="213"/>
      <c r="I394" s="213"/>
      <c r="J394" s="196"/>
      <c r="K394" s="196"/>
      <c r="L394" s="196"/>
      <c r="M394" s="196"/>
      <c r="N394" s="196"/>
      <c r="O394" s="196"/>
      <c r="P394" s="196"/>
      <c r="Q394" s="196"/>
      <c r="R394" s="196"/>
      <c r="S394" s="196"/>
      <c r="T394" s="196"/>
      <c r="U394" s="196"/>
      <c r="V394" s="196"/>
      <c r="W394" s="196"/>
    </row>
    <row r="395" spans="1:49" ht="21" customHeight="1" x14ac:dyDescent="0.25">
      <c r="A395" s="129"/>
      <c r="B395" s="138">
        <v>3</v>
      </c>
      <c r="C395" s="131"/>
      <c r="D395" s="140" t="s">
        <v>24</v>
      </c>
      <c r="E395" s="216">
        <f>E396</f>
        <v>1236.98</v>
      </c>
      <c r="F395" s="216">
        <f t="shared" ref="F395:I397" si="132">F396</f>
        <v>1327.23</v>
      </c>
      <c r="G395" s="216">
        <f t="shared" si="132"/>
        <v>1327.23</v>
      </c>
      <c r="H395" s="216">
        <f t="shared" si="132"/>
        <v>1327.23</v>
      </c>
      <c r="I395" s="216">
        <f t="shared" si="132"/>
        <v>1327.23</v>
      </c>
      <c r="J395" s="196"/>
      <c r="K395" s="196"/>
      <c r="L395" s="196"/>
      <c r="M395" s="196"/>
      <c r="N395" s="196"/>
      <c r="O395" s="196"/>
      <c r="P395" s="196"/>
      <c r="Q395" s="196"/>
      <c r="R395" s="196"/>
      <c r="S395" s="196"/>
      <c r="T395" s="196"/>
      <c r="U395" s="196"/>
      <c r="V395" s="196"/>
      <c r="W395" s="196"/>
    </row>
    <row r="396" spans="1:49" ht="21" customHeight="1" x14ac:dyDescent="0.25">
      <c r="A396" s="153"/>
      <c r="B396" s="248">
        <v>32</v>
      </c>
      <c r="C396" s="154"/>
      <c r="D396" s="157" t="s">
        <v>43</v>
      </c>
      <c r="E396" s="229">
        <f>E397</f>
        <v>1236.98</v>
      </c>
      <c r="F396" s="229">
        <f t="shared" si="132"/>
        <v>1327.23</v>
      </c>
      <c r="G396" s="229">
        <f t="shared" si="132"/>
        <v>1327.23</v>
      </c>
      <c r="H396" s="229">
        <f t="shared" si="132"/>
        <v>1327.23</v>
      </c>
      <c r="I396" s="229">
        <f t="shared" si="132"/>
        <v>1327.23</v>
      </c>
      <c r="J396" s="196"/>
      <c r="K396" s="196"/>
      <c r="L396" s="196"/>
      <c r="M396" s="196"/>
      <c r="N396" s="196"/>
      <c r="O396" s="196"/>
      <c r="P396" s="196"/>
      <c r="Q396" s="196"/>
      <c r="R396" s="196"/>
      <c r="S396" s="196"/>
      <c r="T396" s="196"/>
      <c r="U396" s="196"/>
      <c r="V396" s="196"/>
      <c r="W396" s="196"/>
    </row>
    <row r="397" spans="1:49" ht="21" customHeight="1" x14ac:dyDescent="0.25">
      <c r="A397" s="162"/>
      <c r="B397" s="183">
        <v>329</v>
      </c>
      <c r="C397" s="175"/>
      <c r="D397" s="185" t="s">
        <v>91</v>
      </c>
      <c r="E397" s="221">
        <f>E398</f>
        <v>1236.98</v>
      </c>
      <c r="F397" s="221">
        <f t="shared" si="132"/>
        <v>1327.23</v>
      </c>
      <c r="G397" s="221">
        <f t="shared" si="132"/>
        <v>1327.23</v>
      </c>
      <c r="H397" s="221">
        <f t="shared" si="132"/>
        <v>1327.23</v>
      </c>
      <c r="I397" s="221">
        <f t="shared" si="132"/>
        <v>1327.23</v>
      </c>
      <c r="J397" s="196"/>
      <c r="K397" s="196"/>
      <c r="L397" s="196"/>
      <c r="M397" s="196"/>
      <c r="N397" s="196"/>
      <c r="O397" s="196"/>
      <c r="P397" s="196"/>
      <c r="Q397" s="196"/>
      <c r="R397" s="196"/>
      <c r="S397" s="196"/>
      <c r="T397" s="196"/>
      <c r="U397" s="196"/>
      <c r="V397" s="196"/>
      <c r="W397" s="196"/>
    </row>
    <row r="398" spans="1:49" ht="21" customHeight="1" x14ac:dyDescent="0.25">
      <c r="A398" s="245"/>
      <c r="B398" s="64">
        <v>3299</v>
      </c>
      <c r="C398" s="247"/>
      <c r="D398" s="65" t="s">
        <v>91</v>
      </c>
      <c r="E398" s="213">
        <v>1236.98</v>
      </c>
      <c r="F398" s="213">
        <v>1327.23</v>
      </c>
      <c r="G398" s="213">
        <v>1327.23</v>
      </c>
      <c r="H398" s="213">
        <v>1327.23</v>
      </c>
      <c r="I398" s="213">
        <v>1327.23</v>
      </c>
      <c r="J398" s="196"/>
      <c r="K398" s="196"/>
      <c r="L398" s="196"/>
      <c r="M398" s="196"/>
      <c r="N398" s="196"/>
      <c r="O398" s="196"/>
      <c r="P398" s="196"/>
      <c r="Q398" s="196"/>
      <c r="R398" s="196"/>
      <c r="S398" s="196"/>
      <c r="T398" s="196"/>
      <c r="U398" s="196"/>
      <c r="V398" s="196"/>
      <c r="W398" s="196"/>
    </row>
    <row r="399" spans="1:49" ht="21" customHeight="1" x14ac:dyDescent="0.25">
      <c r="A399" s="129"/>
      <c r="B399" s="138">
        <v>3</v>
      </c>
      <c r="C399" s="131"/>
      <c r="D399" s="140" t="s">
        <v>24</v>
      </c>
      <c r="E399" s="216">
        <f>E400</f>
        <v>1987.14</v>
      </c>
      <c r="F399" s="216">
        <f>F400</f>
        <v>0</v>
      </c>
      <c r="G399" s="216">
        <f>G400</f>
        <v>0</v>
      </c>
      <c r="H399" s="216">
        <f t="shared" ref="H399:I399" si="133">H400</f>
        <v>0</v>
      </c>
      <c r="I399" s="216">
        <f t="shared" si="133"/>
        <v>0</v>
      </c>
      <c r="J399" s="196"/>
      <c r="K399" s="196"/>
      <c r="L399" s="196"/>
      <c r="M399" s="196"/>
      <c r="N399" s="196"/>
      <c r="O399" s="196"/>
      <c r="P399" s="196"/>
      <c r="Q399" s="196"/>
      <c r="R399" s="196"/>
      <c r="S399" s="196"/>
      <c r="T399" s="196"/>
      <c r="U399" s="196"/>
      <c r="V399" s="196"/>
      <c r="W399" s="196"/>
    </row>
    <row r="400" spans="1:49" ht="21" customHeight="1" x14ac:dyDescent="0.25">
      <c r="A400" s="153"/>
      <c r="B400" s="254">
        <v>32</v>
      </c>
      <c r="C400" s="154"/>
      <c r="D400" s="157" t="s">
        <v>43</v>
      </c>
      <c r="E400" s="229">
        <f>E401+E403</f>
        <v>1987.14</v>
      </c>
      <c r="F400" s="229">
        <f>F401+F403</f>
        <v>0</v>
      </c>
      <c r="G400" s="229">
        <f>G401+G403</f>
        <v>0</v>
      </c>
      <c r="H400" s="229">
        <f t="shared" ref="H400:I400" si="134">H401+H403</f>
        <v>0</v>
      </c>
      <c r="I400" s="229">
        <f t="shared" si="134"/>
        <v>0</v>
      </c>
      <c r="J400" s="196"/>
      <c r="K400" s="196"/>
      <c r="L400" s="196"/>
      <c r="M400" s="196"/>
      <c r="N400" s="196"/>
      <c r="O400" s="196"/>
      <c r="P400" s="196"/>
      <c r="Q400" s="196"/>
      <c r="R400" s="196"/>
      <c r="S400" s="196"/>
      <c r="T400" s="196"/>
      <c r="U400" s="196"/>
      <c r="V400" s="196"/>
      <c r="W400" s="196"/>
    </row>
    <row r="401" spans="1:45" ht="21" customHeight="1" x14ac:dyDescent="0.25">
      <c r="A401" s="162"/>
      <c r="B401" s="163">
        <v>321</v>
      </c>
      <c r="C401" s="164"/>
      <c r="D401" s="165" t="s">
        <v>73</v>
      </c>
      <c r="E401" s="221">
        <f>E402</f>
        <v>210.26</v>
      </c>
      <c r="F401" s="221">
        <f>F402</f>
        <v>0</v>
      </c>
      <c r="G401" s="221">
        <f>G402</f>
        <v>0</v>
      </c>
      <c r="H401" s="221">
        <f t="shared" ref="H401:I401" si="135">H402</f>
        <v>0</v>
      </c>
      <c r="I401" s="221">
        <f t="shared" si="135"/>
        <v>0</v>
      </c>
      <c r="J401" s="196"/>
      <c r="K401" s="196"/>
      <c r="L401" s="196"/>
      <c r="M401" s="196"/>
      <c r="N401" s="196"/>
      <c r="O401" s="196"/>
      <c r="P401" s="196"/>
      <c r="Q401" s="196"/>
      <c r="R401" s="196"/>
      <c r="S401" s="196"/>
      <c r="T401" s="196"/>
      <c r="U401" s="196"/>
      <c r="V401" s="196"/>
      <c r="W401" s="196"/>
    </row>
    <row r="402" spans="1:45" ht="21" customHeight="1" x14ac:dyDescent="0.25">
      <c r="A402" s="270"/>
      <c r="B402" s="64">
        <v>3211</v>
      </c>
      <c r="C402" s="271"/>
      <c r="D402" s="65" t="s">
        <v>74</v>
      </c>
      <c r="E402" s="213">
        <v>210.26</v>
      </c>
      <c r="F402" s="213">
        <v>0</v>
      </c>
      <c r="G402" s="213">
        <v>0</v>
      </c>
      <c r="H402" s="213">
        <v>0</v>
      </c>
      <c r="I402" s="213">
        <v>0</v>
      </c>
      <c r="J402" s="196"/>
      <c r="K402" s="196"/>
      <c r="L402" s="196"/>
      <c r="M402" s="196"/>
      <c r="N402" s="196"/>
      <c r="O402" s="196"/>
      <c r="P402" s="196"/>
      <c r="Q402" s="196"/>
      <c r="R402" s="196"/>
      <c r="S402" s="196"/>
      <c r="T402" s="196"/>
      <c r="U402" s="196"/>
      <c r="V402" s="196"/>
      <c r="W402" s="196"/>
    </row>
    <row r="403" spans="1:45" ht="21" customHeight="1" x14ac:dyDescent="0.25">
      <c r="A403" s="129"/>
      <c r="B403" s="141">
        <v>4</v>
      </c>
      <c r="C403" s="131"/>
      <c r="D403" s="142" t="s">
        <v>26</v>
      </c>
      <c r="E403" s="216">
        <f>E404</f>
        <v>1776.88</v>
      </c>
      <c r="F403" s="217"/>
      <c r="G403" s="217"/>
      <c r="H403" s="217"/>
      <c r="I403" s="218"/>
      <c r="J403" s="196"/>
      <c r="K403" s="196"/>
      <c r="L403" s="196"/>
      <c r="M403" s="196"/>
      <c r="N403" s="196"/>
      <c r="O403" s="196"/>
      <c r="P403" s="196"/>
      <c r="Q403" s="196"/>
      <c r="R403" s="196"/>
      <c r="S403" s="196"/>
      <c r="T403" s="196"/>
      <c r="U403" s="196"/>
      <c r="V403" s="196"/>
      <c r="W403" s="196"/>
    </row>
    <row r="404" spans="1:45" ht="21" customHeight="1" x14ac:dyDescent="0.25">
      <c r="A404" s="153"/>
      <c r="B404" s="158">
        <v>42</v>
      </c>
      <c r="C404" s="154"/>
      <c r="D404" s="159" t="s">
        <v>61</v>
      </c>
      <c r="E404" s="229">
        <f>E405</f>
        <v>1776.88</v>
      </c>
      <c r="F404" s="230"/>
      <c r="G404" s="230"/>
      <c r="H404" s="230"/>
      <c r="I404" s="231"/>
      <c r="J404" s="196"/>
      <c r="K404" s="196"/>
      <c r="L404" s="196"/>
      <c r="M404" s="196"/>
      <c r="N404" s="196"/>
      <c r="O404" s="196"/>
      <c r="P404" s="196"/>
      <c r="Q404" s="196"/>
      <c r="R404" s="196"/>
      <c r="S404" s="196"/>
      <c r="T404" s="196"/>
      <c r="U404" s="196"/>
      <c r="V404" s="196"/>
      <c r="W404" s="196"/>
    </row>
    <row r="405" spans="1:45" ht="21" customHeight="1" x14ac:dyDescent="0.25">
      <c r="A405" s="162"/>
      <c r="B405" s="182">
        <v>422</v>
      </c>
      <c r="C405" s="164"/>
      <c r="D405" s="184" t="s">
        <v>158</v>
      </c>
      <c r="E405" s="221">
        <f>E406+E407</f>
        <v>1776.88</v>
      </c>
      <c r="F405" s="222"/>
      <c r="G405" s="222"/>
      <c r="H405" s="222"/>
      <c r="I405" s="223"/>
      <c r="J405" s="196"/>
      <c r="K405" s="196"/>
      <c r="L405" s="196"/>
      <c r="M405" s="196"/>
      <c r="N405" s="196"/>
      <c r="O405" s="196"/>
      <c r="P405" s="196"/>
      <c r="Q405" s="196"/>
      <c r="R405" s="196"/>
      <c r="S405" s="196"/>
      <c r="T405" s="196"/>
      <c r="U405" s="196"/>
      <c r="V405" s="196"/>
      <c r="W405" s="196"/>
    </row>
    <row r="406" spans="1:45" ht="21" customHeight="1" x14ac:dyDescent="0.25">
      <c r="A406" s="270"/>
      <c r="B406" s="64">
        <v>4221</v>
      </c>
      <c r="C406" s="271"/>
      <c r="D406" s="63" t="s">
        <v>159</v>
      </c>
      <c r="E406" s="213">
        <v>1776.88</v>
      </c>
      <c r="F406" s="214"/>
      <c r="G406" s="214"/>
      <c r="H406" s="214"/>
      <c r="I406" s="215"/>
      <c r="J406" s="196"/>
      <c r="K406" s="196"/>
      <c r="L406" s="196"/>
      <c r="M406" s="196"/>
      <c r="N406" s="196"/>
      <c r="O406" s="196"/>
      <c r="P406" s="196"/>
      <c r="Q406" s="196"/>
      <c r="R406" s="196"/>
      <c r="S406" s="196"/>
      <c r="T406" s="196"/>
      <c r="U406" s="196"/>
      <c r="V406" s="196"/>
      <c r="W406" s="196"/>
    </row>
    <row r="407" spans="1:45" s="113" customFormat="1" ht="25.5" x14ac:dyDescent="0.25">
      <c r="A407" s="109" t="s">
        <v>126</v>
      </c>
      <c r="B407" s="172"/>
      <c r="C407" s="119"/>
      <c r="D407" s="171" t="s">
        <v>213</v>
      </c>
      <c r="E407" s="233">
        <f>E408</f>
        <v>0</v>
      </c>
      <c r="F407" s="234"/>
      <c r="G407" s="234"/>
      <c r="H407" s="234"/>
      <c r="I407" s="235"/>
      <c r="J407" s="196"/>
      <c r="K407" s="196"/>
      <c r="L407" s="196"/>
      <c r="M407" s="196"/>
      <c r="N407" s="196"/>
      <c r="O407" s="196"/>
      <c r="P407" s="196"/>
      <c r="Q407" s="196"/>
      <c r="R407" s="196"/>
      <c r="S407" s="196"/>
      <c r="T407" s="196"/>
      <c r="U407" s="196"/>
      <c r="V407" s="196"/>
      <c r="W407" s="196"/>
    </row>
    <row r="408" spans="1:45" s="79" customFormat="1" x14ac:dyDescent="0.25">
      <c r="A408" s="129"/>
      <c r="B408" s="138">
        <v>3</v>
      </c>
      <c r="C408" s="131"/>
      <c r="D408" s="140" t="s">
        <v>24</v>
      </c>
      <c r="E408" s="216">
        <f>E409+E416</f>
        <v>0</v>
      </c>
      <c r="F408" s="217"/>
      <c r="G408" s="217"/>
      <c r="H408" s="217"/>
      <c r="I408" s="218"/>
      <c r="J408" s="196"/>
      <c r="K408" s="196"/>
      <c r="L408" s="196"/>
      <c r="M408" s="196"/>
      <c r="N408" s="196"/>
      <c r="O408" s="196"/>
      <c r="P408" s="196"/>
      <c r="Q408" s="196"/>
      <c r="R408" s="196"/>
      <c r="S408" s="196"/>
      <c r="T408" s="196"/>
      <c r="U408" s="196"/>
      <c r="V408" s="196"/>
      <c r="W408" s="196"/>
    </row>
    <row r="409" spans="1:45" s="86" customFormat="1" x14ac:dyDescent="0.25">
      <c r="A409" s="82"/>
      <c r="B409" s="83">
        <v>31</v>
      </c>
      <c r="C409" s="84"/>
      <c r="D409" s="157" t="s">
        <v>25</v>
      </c>
      <c r="E409" s="229">
        <f>E410+E412+E414</f>
        <v>0</v>
      </c>
      <c r="F409" s="230"/>
      <c r="G409" s="230"/>
      <c r="H409" s="230"/>
      <c r="I409" s="231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  <c r="U409" s="196"/>
      <c r="V409" s="196"/>
      <c r="W409" s="196"/>
    </row>
    <row r="410" spans="1:45" s="149" customFormat="1" x14ac:dyDescent="0.25">
      <c r="A410" s="162"/>
      <c r="B410" s="163">
        <v>311</v>
      </c>
      <c r="C410" s="164"/>
      <c r="D410" s="165" t="s">
        <v>143</v>
      </c>
      <c r="E410" s="221">
        <f>E411</f>
        <v>0</v>
      </c>
      <c r="F410" s="222"/>
      <c r="G410" s="222"/>
      <c r="H410" s="222"/>
      <c r="I410" s="223"/>
      <c r="J410" s="196"/>
      <c r="K410" s="196"/>
      <c r="L410" s="196"/>
      <c r="M410" s="196"/>
      <c r="N410" s="196"/>
      <c r="O410" s="196"/>
      <c r="P410" s="196"/>
      <c r="Q410" s="196"/>
      <c r="R410" s="196"/>
      <c r="S410" s="196"/>
      <c r="T410" s="196"/>
      <c r="U410" s="196"/>
      <c r="V410" s="196"/>
      <c r="W410" s="196"/>
    </row>
    <row r="411" spans="1:45" x14ac:dyDescent="0.25">
      <c r="A411" s="55"/>
      <c r="B411" s="56">
        <v>3111</v>
      </c>
      <c r="C411" s="57"/>
      <c r="D411" s="59" t="s">
        <v>117</v>
      </c>
      <c r="E411" s="213">
        <v>0</v>
      </c>
      <c r="F411" s="214"/>
      <c r="G411" s="214"/>
      <c r="H411" s="214"/>
      <c r="I411" s="215"/>
      <c r="J411" s="196"/>
      <c r="K411" s="196"/>
      <c r="L411" s="196"/>
      <c r="M411" s="196"/>
      <c r="N411" s="196"/>
      <c r="O411" s="196"/>
      <c r="P411" s="196"/>
      <c r="Q411" s="196"/>
      <c r="R411" s="196"/>
      <c r="S411" s="196"/>
      <c r="T411" s="196"/>
      <c r="U411" s="196"/>
      <c r="V411" s="196"/>
      <c r="W411" s="196"/>
    </row>
    <row r="412" spans="1:45" s="149" customFormat="1" x14ac:dyDescent="0.25">
      <c r="A412" s="162"/>
      <c r="B412" s="163">
        <v>312</v>
      </c>
      <c r="C412" s="164"/>
      <c r="D412" s="165" t="s">
        <v>118</v>
      </c>
      <c r="E412" s="221">
        <f>E413</f>
        <v>0</v>
      </c>
      <c r="F412" s="222"/>
      <c r="G412" s="222"/>
      <c r="H412" s="222"/>
      <c r="I412" s="223"/>
      <c r="J412" s="196"/>
      <c r="K412" s="196"/>
      <c r="L412" s="196"/>
      <c r="M412" s="196"/>
      <c r="N412" s="196"/>
      <c r="O412" s="196"/>
      <c r="P412" s="196"/>
      <c r="Q412" s="196"/>
      <c r="R412" s="196"/>
      <c r="S412" s="196"/>
      <c r="T412" s="196"/>
      <c r="U412" s="196"/>
      <c r="V412" s="196"/>
      <c r="W412" s="196"/>
    </row>
    <row r="413" spans="1:45" x14ac:dyDescent="0.25">
      <c r="A413" s="55"/>
      <c r="B413" s="56">
        <v>3121</v>
      </c>
      <c r="C413" s="57"/>
      <c r="D413" s="59" t="s">
        <v>118</v>
      </c>
      <c r="E413" s="213">
        <v>0</v>
      </c>
      <c r="F413" s="214"/>
      <c r="G413" s="214"/>
      <c r="H413" s="214"/>
      <c r="I413" s="215"/>
      <c r="J413" s="196"/>
      <c r="K413" s="196"/>
      <c r="L413" s="196"/>
      <c r="M413" s="196"/>
      <c r="N413" s="196"/>
      <c r="O413" s="196"/>
      <c r="P413" s="196"/>
      <c r="Q413" s="196"/>
      <c r="R413" s="196"/>
      <c r="S413" s="196"/>
      <c r="T413" s="196"/>
      <c r="U413" s="196"/>
      <c r="V413" s="196"/>
      <c r="W413" s="196"/>
    </row>
    <row r="414" spans="1:45" s="149" customFormat="1" x14ac:dyDescent="0.25">
      <c r="A414" s="162"/>
      <c r="B414" s="163">
        <v>313</v>
      </c>
      <c r="C414" s="164"/>
      <c r="D414" s="165" t="s">
        <v>119</v>
      </c>
      <c r="E414" s="221">
        <f>E415</f>
        <v>0</v>
      </c>
      <c r="F414" s="222"/>
      <c r="G414" s="222"/>
      <c r="H414" s="222"/>
      <c r="I414" s="223"/>
      <c r="J414" s="196"/>
      <c r="K414" s="196"/>
      <c r="L414" s="196"/>
      <c r="M414" s="196"/>
      <c r="N414" s="196"/>
      <c r="O414" s="196"/>
      <c r="P414" s="196"/>
      <c r="Q414" s="196"/>
      <c r="R414" s="196"/>
      <c r="S414" s="196"/>
      <c r="T414" s="196"/>
      <c r="U414" s="196"/>
      <c r="V414" s="196"/>
      <c r="W414" s="196"/>
    </row>
    <row r="415" spans="1:45" ht="16.5" customHeight="1" x14ac:dyDescent="0.25">
      <c r="A415" s="55"/>
      <c r="B415" s="56">
        <v>3132</v>
      </c>
      <c r="C415" s="57"/>
      <c r="D415" s="59" t="s">
        <v>144</v>
      </c>
      <c r="E415" s="213">
        <v>0</v>
      </c>
      <c r="F415" s="214"/>
      <c r="G415" s="214"/>
      <c r="H415" s="214"/>
      <c r="I415" s="215"/>
      <c r="J415" s="196"/>
      <c r="K415" s="196"/>
      <c r="L415" s="196"/>
      <c r="M415" s="196"/>
      <c r="N415" s="196"/>
      <c r="O415" s="196"/>
      <c r="P415" s="196"/>
      <c r="Q415" s="196"/>
      <c r="R415" s="196"/>
      <c r="S415" s="196"/>
      <c r="T415" s="196"/>
      <c r="U415" s="196"/>
      <c r="V415" s="196"/>
      <c r="W415" s="196"/>
      <c r="X415" s="196"/>
      <c r="Y415" s="196"/>
      <c r="Z415" s="196"/>
      <c r="AA415" s="196"/>
      <c r="AB415" s="196"/>
      <c r="AC415" s="196"/>
      <c r="AD415" s="196"/>
      <c r="AE415" s="196"/>
      <c r="AF415" s="196"/>
      <c r="AG415" s="196"/>
      <c r="AH415" s="196"/>
      <c r="AI415" s="196"/>
      <c r="AJ415" s="196"/>
      <c r="AK415" s="196"/>
      <c r="AL415" s="196"/>
      <c r="AM415" s="196"/>
      <c r="AN415" s="196"/>
      <c r="AO415" s="196"/>
      <c r="AP415" s="196"/>
      <c r="AQ415" s="196"/>
      <c r="AR415" s="196"/>
      <c r="AS415" s="196"/>
    </row>
    <row r="416" spans="1:45" ht="16.5" customHeight="1" x14ac:dyDescent="0.25">
      <c r="A416" s="82"/>
      <c r="B416" s="83">
        <v>32</v>
      </c>
      <c r="C416" s="84"/>
      <c r="D416" s="157" t="s">
        <v>43</v>
      </c>
      <c r="E416" s="229">
        <f>E417</f>
        <v>0</v>
      </c>
      <c r="F416" s="230"/>
      <c r="G416" s="230"/>
      <c r="H416" s="230"/>
      <c r="I416" s="231"/>
      <c r="J416" s="196"/>
      <c r="K416" s="196"/>
      <c r="L416" s="196"/>
      <c r="M416" s="196"/>
      <c r="N416" s="196"/>
      <c r="O416" s="196"/>
      <c r="P416" s="196"/>
      <c r="Q416" s="196"/>
      <c r="R416" s="196"/>
      <c r="S416" s="196"/>
      <c r="T416" s="196"/>
      <c r="U416" s="196"/>
      <c r="V416" s="196"/>
      <c r="W416" s="196"/>
      <c r="X416" s="196"/>
      <c r="Y416" s="196"/>
      <c r="Z416" s="196"/>
      <c r="AA416" s="196"/>
      <c r="AB416" s="196"/>
      <c r="AC416" s="196"/>
      <c r="AD416" s="196"/>
      <c r="AE416" s="196"/>
      <c r="AF416" s="196"/>
      <c r="AG416" s="196"/>
      <c r="AH416" s="196"/>
      <c r="AI416" s="196"/>
      <c r="AJ416" s="196"/>
      <c r="AK416" s="196"/>
      <c r="AL416" s="196"/>
      <c r="AM416" s="196"/>
      <c r="AN416" s="196"/>
      <c r="AO416" s="196"/>
      <c r="AP416" s="196"/>
      <c r="AQ416" s="196"/>
      <c r="AR416" s="196"/>
      <c r="AS416" s="196"/>
    </row>
    <row r="417" spans="1:46" ht="16.5" customHeight="1" x14ac:dyDescent="0.25">
      <c r="A417" s="68"/>
      <c r="B417" s="69">
        <v>321</v>
      </c>
      <c r="C417" s="70"/>
      <c r="D417" s="59" t="s">
        <v>197</v>
      </c>
      <c r="E417" s="213">
        <v>0</v>
      </c>
      <c r="F417" s="214"/>
      <c r="G417" s="214"/>
      <c r="H417" s="214"/>
      <c r="I417" s="215"/>
      <c r="J417" s="196"/>
      <c r="K417" s="196"/>
      <c r="L417" s="196"/>
      <c r="M417" s="196"/>
      <c r="N417" s="196"/>
      <c r="O417" s="196"/>
      <c r="P417" s="196"/>
      <c r="Q417" s="196"/>
      <c r="R417" s="196"/>
      <c r="S417" s="196"/>
      <c r="T417" s="196"/>
      <c r="U417" s="196"/>
      <c r="V417" s="196"/>
      <c r="W417" s="196"/>
      <c r="X417" s="196"/>
      <c r="Y417" s="196"/>
      <c r="Z417" s="196"/>
      <c r="AA417" s="196"/>
      <c r="AB417" s="196"/>
      <c r="AC417" s="196"/>
      <c r="AD417" s="196"/>
      <c r="AE417" s="196"/>
      <c r="AF417" s="196"/>
      <c r="AG417" s="196"/>
      <c r="AH417" s="196"/>
      <c r="AI417" s="196"/>
      <c r="AJ417" s="196"/>
      <c r="AK417" s="196"/>
      <c r="AL417" s="196"/>
      <c r="AM417" s="196"/>
      <c r="AN417" s="196"/>
      <c r="AO417" s="196"/>
      <c r="AP417" s="196"/>
      <c r="AQ417" s="196"/>
      <c r="AR417" s="196"/>
      <c r="AS417" s="196"/>
    </row>
    <row r="418" spans="1:46" s="113" customFormat="1" x14ac:dyDescent="0.25">
      <c r="A418" s="109" t="s">
        <v>171</v>
      </c>
      <c r="B418" s="170"/>
      <c r="C418" s="111"/>
      <c r="D418" s="171" t="s">
        <v>129</v>
      </c>
      <c r="E418" s="233">
        <f>E420</f>
        <v>2081.56</v>
      </c>
      <c r="F418" s="234"/>
      <c r="G418" s="234"/>
      <c r="H418" s="234"/>
      <c r="I418" s="235"/>
      <c r="J418" s="196"/>
      <c r="K418" s="196"/>
      <c r="L418" s="196"/>
      <c r="M418" s="196"/>
      <c r="N418" s="196"/>
      <c r="O418" s="196"/>
      <c r="P418" s="196"/>
      <c r="Q418" s="196"/>
      <c r="R418" s="196"/>
      <c r="S418" s="196"/>
      <c r="T418" s="196"/>
      <c r="U418" s="196"/>
      <c r="V418" s="196"/>
      <c r="W418" s="196"/>
      <c r="X418" s="196"/>
      <c r="Y418" s="196"/>
      <c r="Z418" s="196"/>
      <c r="AA418" s="196"/>
      <c r="AB418" s="196"/>
      <c r="AC418" s="196"/>
      <c r="AD418" s="196"/>
      <c r="AE418" s="196"/>
      <c r="AF418" s="196"/>
      <c r="AG418" s="196"/>
      <c r="AH418" s="196"/>
      <c r="AI418" s="196"/>
      <c r="AJ418" s="196"/>
      <c r="AK418" s="196"/>
      <c r="AL418" s="196"/>
      <c r="AM418" s="196"/>
      <c r="AN418" s="196"/>
      <c r="AO418" s="196"/>
      <c r="AP418" s="196"/>
      <c r="AQ418" s="196"/>
      <c r="AR418" s="196"/>
      <c r="AS418" s="196"/>
    </row>
    <row r="419" spans="1:46" s="113" customFormat="1" x14ac:dyDescent="0.25">
      <c r="A419" s="66" t="s">
        <v>207</v>
      </c>
      <c r="B419" s="71"/>
      <c r="C419" s="72"/>
      <c r="D419" s="195" t="s">
        <v>208</v>
      </c>
      <c r="E419" s="213"/>
      <c r="F419" s="214"/>
      <c r="G419" s="214"/>
      <c r="H419" s="214"/>
      <c r="I419" s="215"/>
      <c r="J419" s="196"/>
      <c r="K419" s="196"/>
      <c r="L419" s="196"/>
      <c r="M419" s="196"/>
      <c r="N419" s="196"/>
      <c r="O419" s="196"/>
      <c r="P419" s="196"/>
      <c r="Q419" s="196"/>
      <c r="R419" s="196"/>
      <c r="S419" s="196"/>
      <c r="T419" s="196"/>
      <c r="U419" s="196"/>
      <c r="V419" s="196"/>
      <c r="W419" s="196"/>
      <c r="X419" s="196"/>
      <c r="Y419" s="196"/>
      <c r="Z419" s="196"/>
      <c r="AA419" s="196"/>
      <c r="AB419" s="196"/>
      <c r="AC419" s="196"/>
      <c r="AD419" s="196"/>
      <c r="AE419" s="196"/>
      <c r="AF419" s="196"/>
      <c r="AG419" s="196"/>
      <c r="AH419" s="196"/>
      <c r="AI419" s="196"/>
      <c r="AJ419" s="196"/>
      <c r="AK419" s="196"/>
      <c r="AL419" s="196"/>
      <c r="AM419" s="196"/>
      <c r="AN419" s="196"/>
      <c r="AO419" s="196"/>
      <c r="AP419" s="196"/>
      <c r="AQ419" s="196"/>
      <c r="AR419" s="196"/>
      <c r="AS419" s="196"/>
    </row>
    <row r="420" spans="1:46" s="79" customFormat="1" x14ac:dyDescent="0.25">
      <c r="A420" s="129"/>
      <c r="B420" s="143">
        <v>4</v>
      </c>
      <c r="C420" s="139"/>
      <c r="D420" s="144" t="s">
        <v>172</v>
      </c>
      <c r="E420" s="216">
        <f>E421</f>
        <v>2081.56</v>
      </c>
      <c r="F420" s="217"/>
      <c r="G420" s="217"/>
      <c r="H420" s="217"/>
      <c r="I420" s="218"/>
      <c r="J420" s="196"/>
      <c r="K420" s="196"/>
      <c r="L420" s="196"/>
      <c r="M420" s="196"/>
      <c r="N420" s="196"/>
      <c r="O420" s="196"/>
      <c r="P420" s="196"/>
      <c r="Q420" s="196"/>
      <c r="R420" s="196"/>
      <c r="S420" s="196"/>
      <c r="T420" s="196"/>
      <c r="U420" s="196"/>
      <c r="V420" s="196"/>
      <c r="W420" s="196"/>
      <c r="X420" s="196"/>
      <c r="Y420" s="196"/>
      <c r="Z420" s="196"/>
      <c r="AA420" s="196"/>
      <c r="AB420" s="196"/>
      <c r="AC420" s="196"/>
      <c r="AD420" s="196"/>
      <c r="AE420" s="196"/>
      <c r="AF420" s="196"/>
      <c r="AG420" s="196"/>
      <c r="AH420" s="196"/>
      <c r="AI420" s="196"/>
      <c r="AJ420" s="196"/>
      <c r="AK420" s="196"/>
      <c r="AL420" s="196"/>
      <c r="AM420" s="196"/>
      <c r="AN420" s="196"/>
      <c r="AO420" s="196"/>
      <c r="AP420" s="196"/>
      <c r="AQ420" s="196"/>
      <c r="AR420" s="196"/>
      <c r="AS420" s="196"/>
    </row>
    <row r="421" spans="1:46" s="86" customFormat="1" ht="25.5" x14ac:dyDescent="0.25">
      <c r="A421" s="82"/>
      <c r="B421" s="160">
        <v>42</v>
      </c>
      <c r="C421" s="93"/>
      <c r="D421" s="161" t="s">
        <v>173</v>
      </c>
      <c r="E421" s="229">
        <f>E422+E424</f>
        <v>2081.56</v>
      </c>
      <c r="F421" s="230"/>
      <c r="G421" s="230"/>
      <c r="H421" s="230"/>
      <c r="I421" s="231"/>
      <c r="J421" s="196"/>
      <c r="K421" s="196"/>
      <c r="L421" s="196"/>
      <c r="M421" s="196"/>
      <c r="N421" s="196"/>
      <c r="O421" s="196"/>
      <c r="P421" s="196"/>
      <c r="Q421" s="196"/>
      <c r="R421" s="196"/>
      <c r="S421" s="196"/>
      <c r="T421" s="196"/>
      <c r="U421" s="196"/>
      <c r="V421" s="196"/>
      <c r="W421" s="196"/>
      <c r="X421" s="196"/>
      <c r="Y421" s="196"/>
      <c r="Z421" s="196"/>
      <c r="AA421" s="196"/>
      <c r="AB421" s="196"/>
      <c r="AC421" s="196"/>
      <c r="AD421" s="196"/>
      <c r="AE421" s="196"/>
      <c r="AF421" s="196"/>
      <c r="AG421" s="196"/>
      <c r="AH421" s="196"/>
      <c r="AI421" s="196"/>
      <c r="AJ421" s="196"/>
      <c r="AK421" s="196"/>
      <c r="AL421" s="196"/>
      <c r="AM421" s="196"/>
      <c r="AN421" s="196"/>
      <c r="AO421" s="196"/>
      <c r="AP421" s="196"/>
      <c r="AQ421" s="196"/>
      <c r="AR421" s="196"/>
      <c r="AS421" s="196"/>
    </row>
    <row r="422" spans="1:46" s="149" customFormat="1" x14ac:dyDescent="0.25">
      <c r="A422" s="162"/>
      <c r="B422" s="183">
        <v>422</v>
      </c>
      <c r="C422" s="175"/>
      <c r="D422" s="185" t="s">
        <v>174</v>
      </c>
      <c r="E422" s="221">
        <f>E423</f>
        <v>2081.56</v>
      </c>
      <c r="F422" s="222"/>
      <c r="G422" s="222"/>
      <c r="H422" s="222"/>
      <c r="I422" s="223"/>
      <c r="J422" s="196"/>
      <c r="K422" s="196"/>
      <c r="L422" s="196"/>
      <c r="M422" s="196"/>
      <c r="N422" s="196"/>
      <c r="O422" s="196"/>
      <c r="P422" s="196"/>
      <c r="Q422" s="196"/>
      <c r="R422" s="196"/>
      <c r="S422" s="196"/>
      <c r="T422" s="196"/>
      <c r="U422" s="196"/>
      <c r="V422" s="196"/>
      <c r="W422" s="196"/>
      <c r="X422" s="196"/>
      <c r="Y422" s="196"/>
      <c r="Z422" s="196"/>
      <c r="AA422" s="196"/>
      <c r="AB422" s="196"/>
      <c r="AC422" s="196"/>
      <c r="AD422" s="196"/>
      <c r="AE422" s="196"/>
      <c r="AF422" s="196"/>
      <c r="AG422" s="196"/>
      <c r="AH422" s="196"/>
      <c r="AI422" s="196"/>
      <c r="AJ422" s="196"/>
      <c r="AK422" s="196"/>
      <c r="AL422" s="196"/>
      <c r="AM422" s="196"/>
      <c r="AN422" s="196"/>
      <c r="AO422" s="196"/>
      <c r="AP422" s="196"/>
      <c r="AQ422" s="196"/>
      <c r="AR422" s="196"/>
      <c r="AS422" s="196"/>
    </row>
    <row r="423" spans="1:46" x14ac:dyDescent="0.25">
      <c r="A423" s="55"/>
      <c r="B423" s="64">
        <v>4221</v>
      </c>
      <c r="C423" s="57"/>
      <c r="D423" s="65" t="s">
        <v>159</v>
      </c>
      <c r="E423" s="213">
        <v>2081.56</v>
      </c>
      <c r="F423" s="214"/>
      <c r="G423" s="214"/>
      <c r="H423" s="214"/>
      <c r="I423" s="215"/>
      <c r="J423" s="196"/>
      <c r="K423" s="196"/>
      <c r="L423" s="196"/>
      <c r="M423" s="196"/>
      <c r="N423" s="196"/>
      <c r="O423" s="196"/>
      <c r="P423" s="196"/>
      <c r="Q423" s="196"/>
      <c r="R423" s="196"/>
      <c r="S423" s="196"/>
      <c r="T423" s="196"/>
      <c r="U423" s="196"/>
      <c r="V423" s="196"/>
      <c r="W423" s="196"/>
      <c r="X423" s="196"/>
      <c r="Y423" s="196"/>
      <c r="Z423" s="196"/>
      <c r="AA423" s="196"/>
      <c r="AB423" s="196"/>
      <c r="AC423" s="196"/>
      <c r="AD423" s="196"/>
      <c r="AE423" s="196"/>
      <c r="AF423" s="196"/>
      <c r="AG423" s="196"/>
      <c r="AH423" s="196"/>
      <c r="AI423" s="196"/>
      <c r="AJ423" s="196"/>
      <c r="AK423" s="196"/>
      <c r="AL423" s="196"/>
      <c r="AM423" s="196"/>
      <c r="AN423" s="196"/>
      <c r="AO423" s="196"/>
      <c r="AP423" s="196"/>
      <c r="AQ423" s="196"/>
      <c r="AR423" s="196"/>
      <c r="AS423" s="196"/>
    </row>
    <row r="424" spans="1:46" s="149" customFormat="1" ht="25.5" x14ac:dyDescent="0.25">
      <c r="A424" s="162"/>
      <c r="B424" s="183">
        <v>424</v>
      </c>
      <c r="C424" s="175"/>
      <c r="D424" s="185" t="s">
        <v>175</v>
      </c>
      <c r="E424" s="221">
        <f>E425</f>
        <v>0</v>
      </c>
      <c r="F424" s="222"/>
      <c r="G424" s="222"/>
      <c r="H424" s="222"/>
      <c r="I424" s="223"/>
      <c r="J424" s="196"/>
      <c r="K424" s="196"/>
      <c r="L424" s="196"/>
      <c r="M424" s="196"/>
      <c r="N424" s="196"/>
      <c r="O424" s="196"/>
      <c r="P424" s="196"/>
      <c r="Q424" s="196"/>
      <c r="R424" s="196"/>
      <c r="S424" s="196"/>
      <c r="T424" s="196"/>
      <c r="U424" s="196"/>
      <c r="V424" s="196"/>
      <c r="W424" s="196"/>
      <c r="X424" s="196"/>
      <c r="Y424" s="196"/>
      <c r="Z424" s="196"/>
      <c r="AA424" s="196"/>
      <c r="AB424" s="196"/>
      <c r="AC424" s="196"/>
      <c r="AD424" s="196"/>
      <c r="AE424" s="196"/>
      <c r="AF424" s="196"/>
      <c r="AG424" s="196"/>
      <c r="AH424" s="196"/>
      <c r="AI424" s="196"/>
      <c r="AJ424" s="196"/>
      <c r="AK424" s="196"/>
      <c r="AL424" s="196"/>
      <c r="AM424" s="196"/>
      <c r="AN424" s="196"/>
      <c r="AO424" s="196"/>
      <c r="AP424" s="196"/>
      <c r="AQ424" s="196"/>
      <c r="AR424" s="196"/>
      <c r="AS424" s="196"/>
    </row>
    <row r="425" spans="1:46" x14ac:dyDescent="0.25">
      <c r="A425" s="55"/>
      <c r="B425" s="64">
        <v>4241</v>
      </c>
      <c r="C425" s="57"/>
      <c r="D425" s="65" t="s">
        <v>176</v>
      </c>
      <c r="E425" s="213">
        <v>0</v>
      </c>
      <c r="F425" s="214"/>
      <c r="G425" s="214"/>
      <c r="H425" s="214"/>
      <c r="I425" s="215"/>
      <c r="J425" s="196"/>
      <c r="K425" s="196"/>
      <c r="L425" s="196"/>
      <c r="M425" s="196"/>
      <c r="N425" s="196"/>
      <c r="O425" s="196"/>
      <c r="P425" s="196"/>
      <c r="Q425" s="196"/>
      <c r="R425" s="196"/>
      <c r="S425" s="196"/>
      <c r="T425" s="196"/>
      <c r="U425" s="196"/>
      <c r="V425" s="196"/>
      <c r="W425" s="196"/>
      <c r="X425" s="196"/>
      <c r="Y425" s="196"/>
      <c r="Z425" s="196"/>
      <c r="AA425" s="196"/>
      <c r="AB425" s="196"/>
      <c r="AC425" s="196"/>
      <c r="AD425" s="196"/>
      <c r="AE425" s="196"/>
      <c r="AF425" s="196"/>
      <c r="AG425" s="196"/>
      <c r="AH425" s="196"/>
      <c r="AI425" s="196"/>
      <c r="AJ425" s="196"/>
      <c r="AK425" s="196"/>
      <c r="AL425" s="196"/>
      <c r="AM425" s="196"/>
      <c r="AN425" s="196"/>
      <c r="AO425" s="196"/>
      <c r="AP425" s="196"/>
      <c r="AQ425" s="196"/>
      <c r="AR425" s="196"/>
      <c r="AS425" s="196"/>
    </row>
    <row r="426" spans="1:46" s="113" customFormat="1" x14ac:dyDescent="0.25">
      <c r="A426" s="109" t="s">
        <v>177</v>
      </c>
      <c r="B426" s="172"/>
      <c r="C426" s="119"/>
      <c r="D426" s="171" t="s">
        <v>178</v>
      </c>
      <c r="E426" s="233">
        <f>E427</f>
        <v>0</v>
      </c>
      <c r="F426" s="234"/>
      <c r="G426" s="234"/>
      <c r="H426" s="234"/>
      <c r="I426" s="235"/>
      <c r="J426" s="196"/>
      <c r="K426" s="196"/>
      <c r="L426" s="196"/>
      <c r="M426" s="196"/>
      <c r="N426" s="196"/>
      <c r="O426" s="196"/>
      <c r="P426" s="196"/>
      <c r="Q426" s="196"/>
      <c r="R426" s="196"/>
      <c r="S426" s="196"/>
      <c r="T426" s="196"/>
      <c r="U426" s="196"/>
      <c r="V426" s="196"/>
      <c r="W426" s="196"/>
      <c r="X426" s="196"/>
      <c r="Y426" s="196"/>
      <c r="Z426" s="196"/>
      <c r="AA426" s="196"/>
      <c r="AB426" s="196"/>
      <c r="AC426" s="196"/>
      <c r="AD426" s="196"/>
      <c r="AE426" s="196"/>
      <c r="AF426" s="196"/>
      <c r="AG426" s="196"/>
      <c r="AH426" s="196"/>
      <c r="AI426" s="196"/>
      <c r="AJ426" s="196"/>
      <c r="AK426" s="196"/>
      <c r="AL426" s="196"/>
      <c r="AM426" s="196"/>
      <c r="AN426" s="196"/>
      <c r="AO426" s="196"/>
      <c r="AP426" s="196"/>
      <c r="AQ426" s="196"/>
      <c r="AR426" s="196"/>
      <c r="AS426" s="196"/>
    </row>
    <row r="427" spans="1:46" s="79" customFormat="1" ht="19.5" customHeight="1" x14ac:dyDescent="0.25">
      <c r="A427" s="129"/>
      <c r="B427" s="143">
        <v>4</v>
      </c>
      <c r="C427" s="131"/>
      <c r="D427" s="145" t="s">
        <v>26</v>
      </c>
      <c r="E427" s="216">
        <f>E428</f>
        <v>0</v>
      </c>
      <c r="F427" s="217"/>
      <c r="G427" s="217"/>
      <c r="H427" s="217"/>
      <c r="I427" s="218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  <c r="Y427" s="196"/>
      <c r="Z427" s="196"/>
      <c r="AA427" s="196"/>
      <c r="AB427" s="196"/>
      <c r="AC427" s="196"/>
      <c r="AD427" s="196"/>
      <c r="AE427" s="196"/>
      <c r="AF427" s="196"/>
      <c r="AG427" s="196"/>
      <c r="AH427" s="196"/>
      <c r="AI427" s="196"/>
      <c r="AJ427" s="196"/>
      <c r="AK427" s="196"/>
      <c r="AL427" s="196"/>
      <c r="AM427" s="196"/>
      <c r="AN427" s="196"/>
      <c r="AO427" s="196"/>
      <c r="AP427" s="196"/>
      <c r="AQ427" s="196"/>
      <c r="AR427" s="196"/>
      <c r="AS427" s="196"/>
    </row>
    <row r="428" spans="1:46" s="86" customFormat="1" ht="24" x14ac:dyDescent="0.25">
      <c r="A428" s="82"/>
      <c r="B428" s="160">
        <v>45</v>
      </c>
      <c r="C428" s="84"/>
      <c r="D428" s="166" t="s">
        <v>130</v>
      </c>
      <c r="E428" s="229">
        <f>E429</f>
        <v>0</v>
      </c>
      <c r="F428" s="230"/>
      <c r="G428" s="230"/>
      <c r="H428" s="230"/>
      <c r="I428" s="231"/>
      <c r="J428" s="196"/>
      <c r="K428" s="196"/>
      <c r="L428" s="196"/>
      <c r="M428" s="196"/>
      <c r="N428" s="196"/>
      <c r="O428" s="196"/>
      <c r="P428" s="196"/>
      <c r="Q428" s="196"/>
      <c r="R428" s="196"/>
      <c r="S428" s="196"/>
      <c r="T428" s="196"/>
      <c r="U428" s="196"/>
      <c r="V428" s="196"/>
      <c r="W428" s="196"/>
      <c r="X428" s="196"/>
      <c r="Y428" s="196"/>
      <c r="Z428" s="196"/>
      <c r="AA428" s="196"/>
      <c r="AB428" s="196"/>
      <c r="AC428" s="196"/>
      <c r="AD428" s="196"/>
      <c r="AE428" s="196"/>
      <c r="AF428" s="196"/>
      <c r="AG428" s="196"/>
      <c r="AH428" s="196"/>
      <c r="AI428" s="196"/>
      <c r="AJ428" s="196"/>
      <c r="AK428" s="196"/>
      <c r="AL428" s="196"/>
      <c r="AM428" s="196"/>
      <c r="AN428" s="196"/>
      <c r="AO428" s="196"/>
      <c r="AP428" s="196"/>
      <c r="AQ428" s="196"/>
      <c r="AR428" s="196"/>
      <c r="AS428" s="196"/>
    </row>
    <row r="429" spans="1:46" s="149" customFormat="1" ht="21" customHeight="1" x14ac:dyDescent="0.25">
      <c r="A429" s="162"/>
      <c r="B429" s="183">
        <v>451</v>
      </c>
      <c r="C429" s="164"/>
      <c r="D429" s="186" t="s">
        <v>131</v>
      </c>
      <c r="E429" s="221">
        <f>E430</f>
        <v>0</v>
      </c>
      <c r="F429" s="222"/>
      <c r="G429" s="222"/>
      <c r="H429" s="222"/>
      <c r="I429" s="223"/>
      <c r="J429" s="196"/>
      <c r="K429" s="196"/>
      <c r="L429" s="196"/>
      <c r="M429" s="196"/>
      <c r="N429" s="196"/>
      <c r="O429" s="196"/>
      <c r="P429" s="196"/>
      <c r="Q429" s="196"/>
      <c r="R429" s="196"/>
      <c r="S429" s="196"/>
      <c r="T429" s="196"/>
      <c r="U429" s="196"/>
      <c r="V429" s="196"/>
      <c r="W429" s="196"/>
      <c r="X429" s="196"/>
      <c r="Y429" s="196"/>
      <c r="Z429" s="196"/>
      <c r="AA429" s="196"/>
      <c r="AB429" s="196"/>
      <c r="AC429" s="196"/>
      <c r="AD429" s="196"/>
      <c r="AE429" s="196"/>
      <c r="AF429" s="196"/>
      <c r="AG429" s="196"/>
      <c r="AH429" s="196"/>
      <c r="AI429" s="196"/>
      <c r="AJ429" s="196"/>
      <c r="AK429" s="196"/>
      <c r="AL429" s="196"/>
      <c r="AM429" s="196"/>
      <c r="AN429" s="196"/>
      <c r="AO429" s="196"/>
      <c r="AP429" s="196"/>
      <c r="AQ429" s="196"/>
      <c r="AR429" s="196"/>
      <c r="AS429" s="196"/>
    </row>
    <row r="430" spans="1:46" ht="18" customHeight="1" x14ac:dyDescent="0.25">
      <c r="A430" s="55"/>
      <c r="B430" s="64">
        <v>4511</v>
      </c>
      <c r="C430" s="57"/>
      <c r="D430" s="67" t="s">
        <v>131</v>
      </c>
      <c r="E430" s="213">
        <v>0</v>
      </c>
      <c r="F430" s="214"/>
      <c r="G430" s="214"/>
      <c r="H430" s="214"/>
      <c r="I430" s="215"/>
      <c r="J430" s="196"/>
      <c r="K430" s="196"/>
      <c r="L430" s="196"/>
      <c r="M430" s="196"/>
      <c r="N430" s="196"/>
      <c r="O430" s="196"/>
      <c r="P430" s="196"/>
      <c r="Q430" s="196"/>
      <c r="R430" s="196"/>
      <c r="S430" s="196"/>
      <c r="T430" s="196"/>
      <c r="U430" s="196"/>
      <c r="V430" s="196"/>
      <c r="W430" s="196"/>
      <c r="X430" s="196"/>
      <c r="Y430" s="196"/>
      <c r="Z430" s="196"/>
      <c r="AA430" s="196"/>
      <c r="AB430" s="196"/>
      <c r="AC430" s="196"/>
      <c r="AD430" s="196"/>
      <c r="AE430" s="196"/>
      <c r="AF430" s="196"/>
      <c r="AG430" s="196"/>
      <c r="AH430" s="196"/>
      <c r="AI430" s="196"/>
      <c r="AJ430" s="196"/>
      <c r="AK430" s="196"/>
      <c r="AL430" s="196"/>
      <c r="AM430" s="196"/>
      <c r="AN430" s="196"/>
      <c r="AO430" s="196"/>
      <c r="AP430" s="196"/>
      <c r="AQ430" s="196"/>
      <c r="AR430" s="196"/>
      <c r="AS430" s="196"/>
    </row>
    <row r="431" spans="1:46" ht="18" customHeight="1" x14ac:dyDescent="0.25">
      <c r="A431" s="66" t="s">
        <v>207</v>
      </c>
      <c r="B431" s="71"/>
      <c r="C431" s="72"/>
      <c r="D431" s="195" t="s">
        <v>208</v>
      </c>
      <c r="E431" s="213"/>
      <c r="F431" s="214"/>
      <c r="G431" s="214"/>
      <c r="H431" s="214"/>
      <c r="I431" s="215"/>
      <c r="J431" s="196"/>
      <c r="K431" s="196"/>
      <c r="L431" s="196"/>
      <c r="M431" s="196"/>
      <c r="N431" s="196"/>
      <c r="O431" s="196"/>
      <c r="P431" s="196"/>
      <c r="Q431" s="196"/>
      <c r="R431" s="196"/>
      <c r="S431" s="196"/>
      <c r="T431" s="196"/>
      <c r="U431" s="196"/>
      <c r="V431" s="196"/>
      <c r="W431" s="196"/>
      <c r="X431" s="196"/>
      <c r="Y431" s="196"/>
      <c r="Z431" s="196"/>
      <c r="AA431" s="196"/>
      <c r="AB431" s="196"/>
      <c r="AC431" s="196"/>
      <c r="AD431" s="196"/>
      <c r="AE431" s="196"/>
      <c r="AF431" s="196"/>
      <c r="AG431" s="196"/>
      <c r="AH431" s="196"/>
      <c r="AI431" s="196"/>
      <c r="AJ431" s="196"/>
      <c r="AK431" s="196"/>
      <c r="AL431" s="196"/>
      <c r="AM431" s="196"/>
      <c r="AN431" s="196"/>
      <c r="AO431" s="196"/>
      <c r="AP431" s="196"/>
      <c r="AQ431" s="196"/>
      <c r="AR431" s="196"/>
      <c r="AS431" s="196"/>
      <c r="AT431" s="196"/>
    </row>
    <row r="432" spans="1:46" ht="18" customHeight="1" x14ac:dyDescent="0.25">
      <c r="A432" s="129"/>
      <c r="B432" s="143">
        <v>4</v>
      </c>
      <c r="C432" s="139"/>
      <c r="D432" s="144" t="s">
        <v>172</v>
      </c>
      <c r="E432" s="216">
        <f>E433</f>
        <v>0</v>
      </c>
      <c r="F432" s="217"/>
      <c r="G432" s="217"/>
      <c r="H432" s="217"/>
      <c r="I432" s="218"/>
      <c r="J432" s="196"/>
      <c r="K432" s="196"/>
      <c r="L432" s="196"/>
      <c r="M432" s="196"/>
      <c r="N432" s="196"/>
      <c r="O432" s="196"/>
      <c r="P432" s="196"/>
      <c r="Q432" s="196"/>
      <c r="R432" s="196"/>
      <c r="S432" s="196"/>
      <c r="T432" s="196"/>
      <c r="U432" s="196"/>
      <c r="V432" s="196"/>
      <c r="W432" s="196"/>
      <c r="X432" s="196"/>
      <c r="Y432" s="196"/>
      <c r="Z432" s="196"/>
      <c r="AA432" s="196"/>
      <c r="AB432" s="196"/>
      <c r="AC432" s="196"/>
      <c r="AD432" s="196"/>
      <c r="AE432" s="196"/>
      <c r="AF432" s="196"/>
      <c r="AG432" s="196"/>
      <c r="AH432" s="196"/>
      <c r="AI432" s="196"/>
      <c r="AJ432" s="196"/>
      <c r="AK432" s="196"/>
      <c r="AL432" s="196"/>
      <c r="AM432" s="196"/>
      <c r="AN432" s="196"/>
      <c r="AO432" s="196"/>
      <c r="AP432" s="196"/>
      <c r="AQ432" s="196"/>
      <c r="AR432" s="196"/>
      <c r="AS432" s="196"/>
      <c r="AT432" s="196"/>
    </row>
    <row r="433" spans="1:46" ht="18" customHeight="1" x14ac:dyDescent="0.25">
      <c r="A433" s="153"/>
      <c r="B433" s="160">
        <v>42</v>
      </c>
      <c r="C433" s="272"/>
      <c r="D433" s="161" t="s">
        <v>173</v>
      </c>
      <c r="E433" s="229">
        <f>E434+E436</f>
        <v>0</v>
      </c>
      <c r="F433" s="230"/>
      <c r="G433" s="230"/>
      <c r="H433" s="230"/>
      <c r="I433" s="231"/>
      <c r="J433" s="196"/>
      <c r="K433" s="196"/>
      <c r="L433" s="196"/>
      <c r="M433" s="196"/>
      <c r="N433" s="196"/>
      <c r="O433" s="196"/>
      <c r="P433" s="196"/>
      <c r="Q433" s="196"/>
      <c r="R433" s="196"/>
      <c r="S433" s="196"/>
      <c r="T433" s="196"/>
      <c r="U433" s="196"/>
      <c r="V433" s="196"/>
      <c r="W433" s="196"/>
      <c r="X433" s="196"/>
      <c r="Y433" s="196"/>
      <c r="Z433" s="196"/>
      <c r="AA433" s="196"/>
      <c r="AB433" s="196"/>
      <c r="AC433" s="196"/>
      <c r="AD433" s="196"/>
      <c r="AE433" s="196"/>
      <c r="AF433" s="196"/>
      <c r="AG433" s="196"/>
      <c r="AH433" s="196"/>
      <c r="AI433" s="196"/>
      <c r="AJ433" s="196"/>
      <c r="AK433" s="196"/>
      <c r="AL433" s="196"/>
      <c r="AM433" s="196"/>
      <c r="AN433" s="196"/>
      <c r="AO433" s="196"/>
      <c r="AP433" s="196"/>
      <c r="AQ433" s="196"/>
      <c r="AR433" s="196"/>
      <c r="AS433" s="196"/>
      <c r="AT433" s="196"/>
    </row>
    <row r="434" spans="1:46" ht="18" customHeight="1" x14ac:dyDescent="0.25">
      <c r="A434" s="162"/>
      <c r="B434" s="183">
        <v>422</v>
      </c>
      <c r="C434" s="175"/>
      <c r="D434" s="185" t="s">
        <v>174</v>
      </c>
      <c r="E434" s="221">
        <f>E435</f>
        <v>0</v>
      </c>
      <c r="F434" s="222"/>
      <c r="G434" s="222"/>
      <c r="H434" s="222"/>
      <c r="I434" s="223"/>
      <c r="J434" s="196"/>
      <c r="K434" s="196"/>
      <c r="L434" s="196"/>
      <c r="M434" s="196"/>
      <c r="N434" s="196"/>
      <c r="O434" s="196"/>
      <c r="P434" s="196"/>
      <c r="Q434" s="196"/>
      <c r="R434" s="196"/>
      <c r="S434" s="196"/>
      <c r="T434" s="196"/>
      <c r="U434" s="196"/>
      <c r="V434" s="196"/>
      <c r="W434" s="196"/>
      <c r="X434" s="196"/>
      <c r="Y434" s="196"/>
      <c r="Z434" s="196"/>
      <c r="AA434" s="196"/>
      <c r="AB434" s="196"/>
      <c r="AC434" s="196"/>
      <c r="AD434" s="196"/>
      <c r="AE434" s="196"/>
      <c r="AF434" s="196"/>
      <c r="AG434" s="196"/>
      <c r="AH434" s="196"/>
      <c r="AI434" s="196"/>
      <c r="AJ434" s="196"/>
      <c r="AK434" s="196"/>
      <c r="AL434" s="196"/>
      <c r="AM434" s="196"/>
      <c r="AN434" s="196"/>
      <c r="AO434" s="196"/>
      <c r="AP434" s="196"/>
      <c r="AQ434" s="196"/>
      <c r="AR434" s="196"/>
      <c r="AS434" s="196"/>
      <c r="AT434" s="196"/>
    </row>
    <row r="435" spans="1:46" ht="18" customHeight="1" x14ac:dyDescent="0.25">
      <c r="A435" s="270"/>
      <c r="B435" s="64">
        <v>4221</v>
      </c>
      <c r="C435" s="271"/>
      <c r="D435" s="65" t="s">
        <v>159</v>
      </c>
      <c r="E435" s="213"/>
      <c r="F435" s="214"/>
      <c r="G435" s="214"/>
      <c r="H435" s="214"/>
      <c r="I435" s="215"/>
      <c r="J435" s="196"/>
      <c r="K435" s="196"/>
      <c r="L435" s="196"/>
      <c r="M435" s="196"/>
      <c r="N435" s="196"/>
      <c r="O435" s="196"/>
      <c r="P435" s="196"/>
      <c r="Q435" s="196"/>
      <c r="R435" s="196"/>
      <c r="S435" s="196"/>
      <c r="T435" s="196"/>
      <c r="U435" s="196"/>
      <c r="V435" s="196"/>
      <c r="W435" s="196"/>
      <c r="X435" s="196"/>
      <c r="Y435" s="196"/>
      <c r="Z435" s="196"/>
      <c r="AA435" s="196"/>
      <c r="AB435" s="196"/>
      <c r="AC435" s="196"/>
      <c r="AD435" s="196"/>
      <c r="AE435" s="196"/>
      <c r="AF435" s="196"/>
      <c r="AG435" s="196"/>
      <c r="AH435" s="196"/>
      <c r="AI435" s="196"/>
      <c r="AJ435" s="196"/>
      <c r="AK435" s="196"/>
      <c r="AL435" s="196"/>
      <c r="AM435" s="196"/>
      <c r="AN435" s="196"/>
      <c r="AO435" s="196"/>
      <c r="AP435" s="196"/>
      <c r="AQ435" s="196"/>
      <c r="AR435" s="196"/>
      <c r="AS435" s="196"/>
      <c r="AT435" s="196"/>
    </row>
    <row r="436" spans="1:46" s="113" customFormat="1" x14ac:dyDescent="0.25">
      <c r="A436" s="109" t="s">
        <v>126</v>
      </c>
      <c r="B436" s="170"/>
      <c r="C436" s="111"/>
      <c r="D436" s="171" t="s">
        <v>179</v>
      </c>
      <c r="E436" s="233">
        <f>E437</f>
        <v>0</v>
      </c>
      <c r="F436" s="234"/>
      <c r="G436" s="234"/>
      <c r="H436" s="234"/>
      <c r="I436" s="235"/>
      <c r="J436" s="196"/>
      <c r="K436" s="196"/>
      <c r="L436" s="196"/>
      <c r="M436" s="196"/>
      <c r="N436" s="196"/>
      <c r="O436" s="196"/>
      <c r="P436" s="196"/>
      <c r="Q436" s="196"/>
      <c r="R436" s="196"/>
      <c r="S436" s="196"/>
      <c r="T436" s="196"/>
      <c r="U436" s="196"/>
      <c r="V436" s="196"/>
      <c r="W436" s="196"/>
      <c r="X436" s="196"/>
      <c r="Y436" s="196"/>
      <c r="Z436" s="196"/>
      <c r="AA436" s="196"/>
      <c r="AB436" s="196"/>
      <c r="AC436" s="196"/>
      <c r="AD436" s="196"/>
      <c r="AE436" s="196"/>
      <c r="AF436" s="196"/>
      <c r="AG436" s="196"/>
      <c r="AH436" s="196"/>
      <c r="AI436" s="196"/>
      <c r="AJ436" s="196"/>
      <c r="AK436" s="196"/>
      <c r="AL436" s="196"/>
      <c r="AM436" s="196"/>
      <c r="AN436" s="196"/>
      <c r="AO436" s="196"/>
      <c r="AP436" s="196"/>
      <c r="AQ436" s="196"/>
      <c r="AR436" s="196"/>
      <c r="AS436" s="196"/>
      <c r="AT436" s="196"/>
    </row>
    <row r="437" spans="1:46" s="79" customFormat="1" x14ac:dyDescent="0.25">
      <c r="A437" s="129"/>
      <c r="B437" s="146">
        <v>3</v>
      </c>
      <c r="C437" s="131"/>
      <c r="D437" s="136" t="s">
        <v>24</v>
      </c>
      <c r="E437" s="216">
        <f>E438</f>
        <v>0</v>
      </c>
      <c r="F437" s="217"/>
      <c r="G437" s="217"/>
      <c r="H437" s="217"/>
      <c r="I437" s="218"/>
      <c r="J437" s="196"/>
      <c r="K437" s="196"/>
      <c r="L437" s="196"/>
      <c r="M437" s="196"/>
      <c r="N437" s="196"/>
      <c r="O437" s="196"/>
      <c r="P437" s="196"/>
      <c r="Q437" s="196"/>
      <c r="R437" s="196"/>
      <c r="S437" s="196"/>
      <c r="T437" s="196"/>
      <c r="U437" s="196"/>
      <c r="V437" s="196"/>
      <c r="W437" s="196"/>
      <c r="X437" s="196"/>
      <c r="Y437" s="196"/>
      <c r="Z437" s="196"/>
      <c r="AA437" s="196"/>
      <c r="AB437" s="196"/>
      <c r="AC437" s="196"/>
      <c r="AD437" s="196"/>
      <c r="AE437" s="196"/>
      <c r="AF437" s="196"/>
      <c r="AG437" s="196"/>
      <c r="AH437" s="196"/>
      <c r="AI437" s="196"/>
      <c r="AJ437" s="196"/>
      <c r="AK437" s="196"/>
      <c r="AL437" s="196"/>
      <c r="AM437" s="196"/>
      <c r="AN437" s="196"/>
      <c r="AO437" s="196"/>
      <c r="AP437" s="196"/>
      <c r="AQ437" s="196"/>
      <c r="AR437" s="196"/>
      <c r="AS437" s="196"/>
      <c r="AT437" s="196"/>
    </row>
    <row r="438" spans="1:46" s="86" customFormat="1" x14ac:dyDescent="0.25">
      <c r="A438" s="82"/>
      <c r="B438" s="167">
        <v>32</v>
      </c>
      <c r="C438" s="84"/>
      <c r="D438" s="156" t="s">
        <v>43</v>
      </c>
      <c r="E438" s="229">
        <f>E439+E441</f>
        <v>0</v>
      </c>
      <c r="F438" s="230"/>
      <c r="G438" s="230"/>
      <c r="H438" s="230"/>
      <c r="I438" s="231"/>
      <c r="J438" s="196"/>
      <c r="K438" s="196"/>
      <c r="L438" s="196"/>
      <c r="M438" s="196"/>
      <c r="N438" s="196"/>
      <c r="O438" s="196"/>
      <c r="P438" s="196"/>
      <c r="Q438" s="196"/>
      <c r="R438" s="196"/>
      <c r="S438" s="196"/>
      <c r="T438" s="196"/>
      <c r="U438" s="196"/>
      <c r="V438" s="196"/>
      <c r="W438" s="196"/>
      <c r="X438" s="196"/>
      <c r="Y438" s="196"/>
      <c r="Z438" s="196"/>
      <c r="AA438" s="196"/>
      <c r="AB438" s="196"/>
      <c r="AC438" s="196"/>
      <c r="AD438" s="196"/>
      <c r="AE438" s="196"/>
      <c r="AF438" s="196"/>
      <c r="AG438" s="196"/>
      <c r="AH438" s="196"/>
      <c r="AI438" s="196"/>
      <c r="AJ438" s="196"/>
      <c r="AK438" s="196"/>
      <c r="AL438" s="196"/>
      <c r="AM438" s="196"/>
      <c r="AN438" s="196"/>
      <c r="AO438" s="196"/>
      <c r="AP438" s="196"/>
      <c r="AQ438" s="196"/>
      <c r="AR438" s="196"/>
      <c r="AS438" s="196"/>
      <c r="AT438" s="196"/>
    </row>
    <row r="439" spans="1:46" s="149" customFormat="1" x14ac:dyDescent="0.25">
      <c r="A439" s="162"/>
      <c r="B439" s="179">
        <v>322</v>
      </c>
      <c r="C439" s="164"/>
      <c r="D439" s="180" t="s">
        <v>77</v>
      </c>
      <c r="E439" s="221">
        <f>E440</f>
        <v>0</v>
      </c>
      <c r="F439" s="222"/>
      <c r="G439" s="222"/>
      <c r="H439" s="222"/>
      <c r="I439" s="223"/>
      <c r="J439" s="196"/>
      <c r="K439" s="196"/>
      <c r="L439" s="196"/>
      <c r="M439" s="196"/>
      <c r="N439" s="196"/>
      <c r="O439" s="196"/>
      <c r="P439" s="196"/>
      <c r="Q439" s="196"/>
      <c r="R439" s="196"/>
      <c r="S439" s="196"/>
      <c r="T439" s="196"/>
      <c r="U439" s="196"/>
      <c r="V439" s="196"/>
      <c r="W439" s="196"/>
      <c r="X439" s="196"/>
      <c r="Y439" s="196"/>
      <c r="Z439" s="196"/>
      <c r="AA439" s="196"/>
      <c r="AB439" s="196"/>
      <c r="AC439" s="196"/>
      <c r="AD439" s="196"/>
      <c r="AE439" s="196"/>
      <c r="AF439" s="196"/>
      <c r="AG439" s="196"/>
      <c r="AH439" s="196"/>
      <c r="AI439" s="196"/>
      <c r="AJ439" s="196"/>
      <c r="AK439" s="196"/>
      <c r="AL439" s="196"/>
      <c r="AM439" s="196"/>
      <c r="AN439" s="196"/>
      <c r="AO439" s="196"/>
      <c r="AP439" s="196"/>
      <c r="AQ439" s="196"/>
      <c r="AR439" s="196"/>
      <c r="AS439" s="196"/>
      <c r="AT439" s="196"/>
    </row>
    <row r="440" spans="1:46" ht="15.75" customHeight="1" x14ac:dyDescent="0.25">
      <c r="A440" s="55"/>
      <c r="B440" s="58">
        <v>3224</v>
      </c>
      <c r="C440" s="57"/>
      <c r="D440" s="51" t="s">
        <v>180</v>
      </c>
      <c r="E440" s="213">
        <v>0</v>
      </c>
      <c r="F440" s="214"/>
      <c r="G440" s="214"/>
      <c r="H440" s="214"/>
      <c r="I440" s="215"/>
      <c r="J440" s="196"/>
      <c r="K440" s="196"/>
      <c r="L440" s="196"/>
      <c r="M440" s="196"/>
      <c r="N440" s="196"/>
      <c r="O440" s="196"/>
      <c r="P440" s="196"/>
      <c r="Q440" s="196"/>
      <c r="R440" s="196"/>
      <c r="S440" s="196"/>
      <c r="T440" s="196"/>
      <c r="U440" s="196"/>
      <c r="V440" s="196"/>
      <c r="W440" s="196"/>
      <c r="X440" s="196"/>
      <c r="Y440" s="196"/>
      <c r="Z440" s="196"/>
      <c r="AA440" s="196"/>
      <c r="AB440" s="196"/>
      <c r="AC440" s="196"/>
      <c r="AD440" s="196"/>
      <c r="AE440" s="196"/>
      <c r="AF440" s="196"/>
      <c r="AG440" s="196"/>
      <c r="AH440" s="196"/>
      <c r="AI440" s="196"/>
      <c r="AJ440" s="196"/>
      <c r="AK440" s="196"/>
      <c r="AL440" s="196"/>
      <c r="AM440" s="196"/>
      <c r="AN440" s="196"/>
      <c r="AO440" s="196"/>
      <c r="AP440" s="196"/>
      <c r="AQ440" s="196"/>
      <c r="AR440" s="196"/>
      <c r="AS440" s="196"/>
      <c r="AT440" s="196"/>
    </row>
    <row r="441" spans="1:46" s="149" customFormat="1" x14ac:dyDescent="0.25">
      <c r="A441" s="162"/>
      <c r="B441" s="179">
        <v>323</v>
      </c>
      <c r="C441" s="164"/>
      <c r="D441" s="180" t="s">
        <v>82</v>
      </c>
      <c r="E441" s="221">
        <f>E442</f>
        <v>0</v>
      </c>
      <c r="F441" s="222"/>
      <c r="G441" s="222"/>
      <c r="H441" s="222"/>
      <c r="I441" s="223"/>
      <c r="J441" s="196"/>
      <c r="K441" s="196"/>
      <c r="L441" s="196"/>
      <c r="M441" s="196"/>
      <c r="N441" s="196"/>
      <c r="O441" s="196"/>
      <c r="P441" s="196"/>
      <c r="Q441" s="196"/>
      <c r="R441" s="196"/>
      <c r="S441" s="196"/>
      <c r="T441" s="196"/>
      <c r="U441" s="196"/>
      <c r="V441" s="196"/>
      <c r="W441" s="196"/>
      <c r="X441" s="196"/>
      <c r="Y441" s="196"/>
      <c r="Z441" s="196"/>
      <c r="AA441" s="196"/>
      <c r="AB441" s="196"/>
      <c r="AC441" s="196"/>
      <c r="AD441" s="196"/>
      <c r="AE441" s="196"/>
      <c r="AF441" s="196"/>
      <c r="AG441" s="196"/>
      <c r="AH441" s="196"/>
      <c r="AI441" s="196"/>
      <c r="AJ441" s="196"/>
      <c r="AK441" s="196"/>
      <c r="AL441" s="196"/>
      <c r="AM441" s="196"/>
      <c r="AN441" s="196"/>
      <c r="AO441" s="196"/>
      <c r="AP441" s="196"/>
      <c r="AQ441" s="196"/>
      <c r="AR441" s="196"/>
      <c r="AS441" s="196"/>
      <c r="AT441" s="196"/>
    </row>
    <row r="442" spans="1:46" ht="17.25" customHeight="1" x14ac:dyDescent="0.25">
      <c r="A442" s="55"/>
      <c r="B442" s="58">
        <v>3232</v>
      </c>
      <c r="C442" s="57"/>
      <c r="D442" s="51" t="s">
        <v>181</v>
      </c>
      <c r="E442" s="213">
        <v>0</v>
      </c>
      <c r="F442" s="214"/>
      <c r="G442" s="214"/>
      <c r="H442" s="214"/>
      <c r="I442" s="215"/>
      <c r="J442" s="196"/>
      <c r="K442" s="196"/>
      <c r="L442" s="196"/>
      <c r="M442" s="196"/>
      <c r="N442" s="196"/>
      <c r="O442" s="196"/>
      <c r="P442" s="196"/>
      <c r="Q442" s="196"/>
      <c r="R442" s="196"/>
      <c r="S442" s="196"/>
      <c r="T442" s="196"/>
      <c r="U442" s="196"/>
      <c r="V442" s="196"/>
      <c r="W442" s="196"/>
      <c r="X442" s="196"/>
      <c r="Y442" s="196"/>
      <c r="Z442" s="196"/>
      <c r="AA442" s="196"/>
      <c r="AB442" s="196"/>
      <c r="AC442" s="196"/>
      <c r="AD442" s="196"/>
      <c r="AE442" s="196"/>
      <c r="AF442" s="196"/>
      <c r="AG442" s="196"/>
      <c r="AH442" s="196"/>
      <c r="AI442" s="196"/>
      <c r="AJ442" s="196"/>
      <c r="AK442" s="196"/>
      <c r="AL442" s="196"/>
      <c r="AM442" s="196"/>
      <c r="AN442" s="196"/>
      <c r="AO442" s="196"/>
      <c r="AP442" s="196"/>
      <c r="AQ442" s="196"/>
      <c r="AR442" s="196"/>
      <c r="AS442" s="196"/>
      <c r="AT442" s="196"/>
    </row>
    <row r="443" spans="1:46" s="113" customFormat="1" x14ac:dyDescent="0.25">
      <c r="A443" s="109" t="s">
        <v>182</v>
      </c>
      <c r="B443" s="170"/>
      <c r="C443" s="111"/>
      <c r="D443" s="171" t="s">
        <v>183</v>
      </c>
      <c r="E443" s="233">
        <f>E444</f>
        <v>0</v>
      </c>
      <c r="F443" s="234"/>
      <c r="G443" s="234"/>
      <c r="H443" s="234"/>
      <c r="I443" s="235"/>
      <c r="J443" s="196"/>
      <c r="K443" s="196"/>
      <c r="L443" s="196"/>
      <c r="M443" s="196"/>
      <c r="N443" s="196"/>
      <c r="O443" s="196"/>
      <c r="P443" s="196"/>
      <c r="Q443" s="196"/>
      <c r="R443" s="196"/>
      <c r="S443" s="196"/>
      <c r="T443" s="196"/>
      <c r="U443" s="196"/>
      <c r="V443" s="196"/>
      <c r="W443" s="196"/>
      <c r="X443" s="196"/>
      <c r="Y443" s="196"/>
      <c r="Z443" s="196"/>
      <c r="AA443" s="196"/>
      <c r="AB443" s="196"/>
      <c r="AC443" s="196"/>
      <c r="AD443" s="196"/>
      <c r="AE443" s="196"/>
      <c r="AF443" s="196"/>
      <c r="AG443" s="196"/>
      <c r="AH443" s="196"/>
      <c r="AI443" s="196"/>
      <c r="AJ443" s="196"/>
      <c r="AK443" s="196"/>
      <c r="AL443" s="196"/>
      <c r="AM443" s="196"/>
      <c r="AN443" s="196"/>
      <c r="AO443" s="196"/>
      <c r="AP443" s="196"/>
      <c r="AQ443" s="196"/>
      <c r="AR443" s="196"/>
      <c r="AS443" s="196"/>
      <c r="AT443" s="196"/>
    </row>
    <row r="444" spans="1:46" s="79" customFormat="1" x14ac:dyDescent="0.25">
      <c r="A444" s="129"/>
      <c r="B444" s="130">
        <v>3</v>
      </c>
      <c r="C444" s="131"/>
      <c r="D444" s="132" t="s">
        <v>24</v>
      </c>
      <c r="E444" s="216">
        <f>E445</f>
        <v>0</v>
      </c>
      <c r="F444" s="217"/>
      <c r="G444" s="217"/>
      <c r="H444" s="217"/>
      <c r="I444" s="218"/>
      <c r="J444" s="196"/>
      <c r="K444" s="196"/>
      <c r="L444" s="196"/>
      <c r="M444" s="196"/>
      <c r="N444" s="196"/>
      <c r="O444" s="196"/>
      <c r="P444" s="196"/>
      <c r="Q444" s="196"/>
      <c r="R444" s="196"/>
      <c r="S444" s="196"/>
      <c r="T444" s="196"/>
      <c r="U444" s="196"/>
      <c r="V444" s="196"/>
      <c r="W444" s="196"/>
      <c r="X444" s="196"/>
      <c r="Y444" s="196"/>
      <c r="Z444" s="196"/>
      <c r="AA444" s="196"/>
      <c r="AB444" s="196"/>
      <c r="AC444" s="196"/>
      <c r="AD444" s="196"/>
      <c r="AE444" s="196"/>
      <c r="AF444" s="196"/>
      <c r="AG444" s="196"/>
      <c r="AH444" s="196"/>
      <c r="AI444" s="196"/>
      <c r="AJ444" s="196"/>
      <c r="AK444" s="196"/>
      <c r="AL444" s="196"/>
      <c r="AM444" s="196"/>
      <c r="AN444" s="196"/>
      <c r="AO444" s="196"/>
      <c r="AP444" s="196"/>
      <c r="AQ444" s="196"/>
      <c r="AR444" s="196"/>
      <c r="AS444" s="196"/>
      <c r="AT444" s="196"/>
    </row>
    <row r="445" spans="1:46" s="86" customFormat="1" x14ac:dyDescent="0.25">
      <c r="A445" s="82"/>
      <c r="B445" s="91">
        <v>32</v>
      </c>
      <c r="C445" s="84"/>
      <c r="D445" s="85" t="s">
        <v>43</v>
      </c>
      <c r="E445" s="229">
        <f>E446+E448+E450</f>
        <v>0</v>
      </c>
      <c r="F445" s="230"/>
      <c r="G445" s="230"/>
      <c r="H445" s="230"/>
      <c r="I445" s="231"/>
      <c r="J445" s="196"/>
      <c r="K445" s="196"/>
      <c r="L445" s="196"/>
      <c r="M445" s="196"/>
      <c r="N445" s="196"/>
      <c r="O445" s="196"/>
      <c r="P445" s="196"/>
      <c r="Q445" s="196"/>
      <c r="R445" s="196"/>
      <c r="S445" s="196"/>
      <c r="T445" s="196"/>
      <c r="U445" s="196"/>
      <c r="V445" s="196"/>
      <c r="W445" s="196"/>
      <c r="X445" s="196"/>
      <c r="Y445" s="196"/>
      <c r="Z445" s="196"/>
      <c r="AA445" s="196"/>
      <c r="AB445" s="196"/>
      <c r="AC445" s="196"/>
      <c r="AD445" s="196"/>
      <c r="AE445" s="196"/>
      <c r="AF445" s="196"/>
      <c r="AG445" s="196"/>
      <c r="AH445" s="196"/>
      <c r="AI445" s="196"/>
      <c r="AJ445" s="196"/>
      <c r="AK445" s="196"/>
      <c r="AL445" s="196"/>
      <c r="AM445" s="196"/>
      <c r="AN445" s="196"/>
      <c r="AO445" s="196"/>
      <c r="AP445" s="196"/>
      <c r="AQ445" s="196"/>
      <c r="AR445" s="196"/>
      <c r="AS445" s="196"/>
      <c r="AT445" s="196"/>
    </row>
    <row r="446" spans="1:46" s="149" customFormat="1" x14ac:dyDescent="0.25">
      <c r="A446" s="162"/>
      <c r="B446" s="177">
        <v>322</v>
      </c>
      <c r="C446" s="164"/>
      <c r="D446" s="176" t="s">
        <v>77</v>
      </c>
      <c r="E446" s="221">
        <f>E447</f>
        <v>0</v>
      </c>
      <c r="F446" s="222"/>
      <c r="G446" s="222"/>
      <c r="H446" s="222"/>
      <c r="I446" s="223"/>
      <c r="J446" s="196"/>
      <c r="K446" s="196"/>
      <c r="L446" s="196"/>
      <c r="M446" s="196"/>
      <c r="N446" s="196"/>
      <c r="O446" s="196"/>
      <c r="P446" s="196"/>
      <c r="Q446" s="196"/>
      <c r="R446" s="196"/>
      <c r="S446" s="196"/>
      <c r="T446" s="196"/>
      <c r="U446" s="196"/>
      <c r="V446" s="196"/>
      <c r="W446" s="196"/>
      <c r="X446" s="196"/>
      <c r="Y446" s="196"/>
      <c r="Z446" s="196"/>
      <c r="AA446" s="196"/>
      <c r="AB446" s="196"/>
      <c r="AC446" s="196"/>
      <c r="AD446" s="196"/>
      <c r="AE446" s="196"/>
      <c r="AF446" s="196"/>
      <c r="AG446" s="196"/>
      <c r="AH446" s="196"/>
      <c r="AI446" s="196"/>
      <c r="AJ446" s="196"/>
      <c r="AK446" s="196"/>
      <c r="AL446" s="196"/>
      <c r="AM446" s="196"/>
      <c r="AN446" s="196"/>
      <c r="AO446" s="196"/>
      <c r="AP446" s="196"/>
      <c r="AQ446" s="196"/>
      <c r="AR446" s="196"/>
      <c r="AS446" s="196"/>
      <c r="AT446" s="196"/>
    </row>
    <row r="447" spans="1:46" x14ac:dyDescent="0.25">
      <c r="A447" s="55"/>
      <c r="B447" s="58">
        <v>3222</v>
      </c>
      <c r="C447" s="57"/>
      <c r="D447" s="51" t="s">
        <v>111</v>
      </c>
      <c r="E447" s="213">
        <v>0</v>
      </c>
      <c r="F447" s="214"/>
      <c r="G447" s="214"/>
      <c r="H447" s="214"/>
      <c r="I447" s="215"/>
      <c r="J447" s="196"/>
      <c r="K447" s="196"/>
      <c r="L447" s="196"/>
      <c r="M447" s="196"/>
      <c r="N447" s="196"/>
      <c r="O447" s="196"/>
      <c r="P447" s="196"/>
      <c r="Q447" s="196"/>
      <c r="R447" s="196"/>
      <c r="S447" s="196"/>
      <c r="T447" s="196"/>
      <c r="U447" s="196"/>
      <c r="V447" s="196"/>
      <c r="W447" s="196"/>
      <c r="X447" s="196"/>
      <c r="Y447" s="196"/>
      <c r="Z447" s="196"/>
      <c r="AA447" s="196"/>
      <c r="AB447" s="196"/>
      <c r="AC447" s="196"/>
      <c r="AD447" s="196"/>
      <c r="AE447" s="196"/>
      <c r="AF447" s="196"/>
      <c r="AG447" s="196"/>
      <c r="AH447" s="196"/>
      <c r="AI447" s="196"/>
      <c r="AJ447" s="196"/>
      <c r="AK447" s="196"/>
      <c r="AL447" s="196"/>
      <c r="AM447" s="196"/>
      <c r="AN447" s="196"/>
      <c r="AO447" s="196"/>
      <c r="AP447" s="196"/>
      <c r="AQ447" s="196"/>
      <c r="AR447" s="196"/>
      <c r="AS447" s="196"/>
      <c r="AT447" s="196"/>
    </row>
    <row r="448" spans="1:46" s="149" customFormat="1" ht="15.75" customHeight="1" x14ac:dyDescent="0.25">
      <c r="A448" s="162"/>
      <c r="B448" s="177">
        <v>329</v>
      </c>
      <c r="C448" s="164"/>
      <c r="D448" s="176" t="s">
        <v>91</v>
      </c>
      <c r="E448" s="221">
        <f>E449</f>
        <v>0</v>
      </c>
      <c r="F448" s="222"/>
      <c r="G448" s="222"/>
      <c r="H448" s="222"/>
      <c r="I448" s="223"/>
      <c r="J448" s="196"/>
      <c r="K448" s="196"/>
      <c r="L448" s="196"/>
      <c r="M448" s="196"/>
      <c r="N448" s="196"/>
      <c r="O448" s="196"/>
      <c r="P448" s="196"/>
      <c r="Q448" s="196"/>
      <c r="R448" s="196"/>
      <c r="S448" s="196"/>
      <c r="T448" s="196"/>
      <c r="U448" s="196"/>
      <c r="V448" s="196"/>
      <c r="W448" s="196"/>
      <c r="X448" s="196"/>
      <c r="Y448" s="196"/>
      <c r="Z448" s="196"/>
      <c r="AA448" s="196"/>
      <c r="AB448" s="196"/>
      <c r="AC448" s="196"/>
      <c r="AD448" s="196"/>
      <c r="AE448" s="196"/>
      <c r="AF448" s="196"/>
      <c r="AG448" s="196"/>
      <c r="AH448" s="196"/>
      <c r="AI448" s="196"/>
      <c r="AJ448" s="196"/>
      <c r="AK448" s="196"/>
      <c r="AL448" s="196"/>
      <c r="AM448" s="196"/>
      <c r="AN448" s="196"/>
      <c r="AO448" s="196"/>
      <c r="AP448" s="196"/>
      <c r="AQ448" s="196"/>
      <c r="AR448" s="196"/>
      <c r="AS448" s="196"/>
      <c r="AT448" s="196"/>
    </row>
    <row r="449" spans="1:46" ht="15" customHeight="1" x14ac:dyDescent="0.25">
      <c r="A449" s="55"/>
      <c r="B449" s="58">
        <v>3299</v>
      </c>
      <c r="C449" s="57"/>
      <c r="D449" s="51" t="s">
        <v>91</v>
      </c>
      <c r="E449" s="213">
        <v>0</v>
      </c>
      <c r="F449" s="214"/>
      <c r="G449" s="214"/>
      <c r="H449" s="214"/>
      <c r="I449" s="215"/>
      <c r="J449" s="196"/>
      <c r="K449" s="196"/>
      <c r="L449" s="196"/>
      <c r="M449" s="196"/>
      <c r="N449" s="196"/>
      <c r="O449" s="196"/>
      <c r="P449" s="196"/>
      <c r="Q449" s="196"/>
      <c r="R449" s="196"/>
      <c r="S449" s="196"/>
      <c r="T449" s="196"/>
      <c r="U449" s="196"/>
      <c r="V449" s="196"/>
      <c r="W449" s="196"/>
      <c r="X449" s="196"/>
      <c r="Y449" s="196"/>
      <c r="Z449" s="196"/>
      <c r="AA449" s="196"/>
      <c r="AB449" s="196"/>
      <c r="AC449" s="196"/>
      <c r="AD449" s="196"/>
      <c r="AE449" s="196"/>
      <c r="AF449" s="196"/>
      <c r="AG449" s="196"/>
      <c r="AH449" s="196"/>
      <c r="AI449" s="196"/>
      <c r="AJ449" s="196"/>
      <c r="AK449" s="196"/>
      <c r="AL449" s="196"/>
      <c r="AM449" s="196"/>
      <c r="AN449" s="196"/>
      <c r="AO449" s="196"/>
      <c r="AP449" s="196"/>
      <c r="AQ449" s="196"/>
      <c r="AR449" s="196"/>
      <c r="AS449" s="196"/>
      <c r="AT449" s="196"/>
    </row>
    <row r="450" spans="1:46" s="86" customFormat="1" ht="24.75" customHeight="1" x14ac:dyDescent="0.25">
      <c r="A450" s="82"/>
      <c r="B450" s="91">
        <v>37</v>
      </c>
      <c r="C450" s="84"/>
      <c r="D450" s="168" t="s">
        <v>123</v>
      </c>
      <c r="E450" s="229">
        <f>E451</f>
        <v>0</v>
      </c>
      <c r="F450" s="230"/>
      <c r="G450" s="230"/>
      <c r="H450" s="230"/>
      <c r="I450" s="231"/>
      <c r="J450" s="196"/>
      <c r="K450" s="196"/>
      <c r="L450" s="196"/>
      <c r="M450" s="196"/>
      <c r="N450" s="196"/>
      <c r="O450" s="196"/>
      <c r="P450" s="196"/>
      <c r="Q450" s="196"/>
      <c r="R450" s="196"/>
      <c r="S450" s="196"/>
      <c r="T450" s="196"/>
      <c r="U450" s="196"/>
      <c r="V450" s="196"/>
      <c r="W450" s="196"/>
      <c r="X450" s="196"/>
      <c r="Y450" s="196"/>
      <c r="Z450" s="196"/>
      <c r="AA450" s="196"/>
      <c r="AB450" s="196"/>
      <c r="AC450" s="196"/>
      <c r="AD450" s="196"/>
      <c r="AE450" s="196"/>
      <c r="AF450" s="196"/>
      <c r="AG450" s="196"/>
      <c r="AH450" s="196"/>
      <c r="AI450" s="196"/>
      <c r="AJ450" s="196"/>
      <c r="AK450" s="196"/>
      <c r="AL450" s="196"/>
      <c r="AM450" s="196"/>
      <c r="AN450" s="196"/>
      <c r="AO450" s="196"/>
      <c r="AP450" s="196"/>
      <c r="AQ450" s="196"/>
      <c r="AR450" s="196"/>
      <c r="AS450" s="196"/>
      <c r="AT450" s="196"/>
    </row>
    <row r="451" spans="1:46" s="149" customFormat="1" ht="26.25" x14ac:dyDescent="0.25">
      <c r="A451" s="162"/>
      <c r="B451" s="177">
        <v>372</v>
      </c>
      <c r="C451" s="164"/>
      <c r="D451" s="187" t="s">
        <v>124</v>
      </c>
      <c r="E451" s="221">
        <f>E452</f>
        <v>0</v>
      </c>
      <c r="F451" s="222"/>
      <c r="G451" s="222"/>
      <c r="H451" s="222"/>
      <c r="I451" s="223"/>
      <c r="J451" s="196"/>
      <c r="K451" s="196"/>
      <c r="L451" s="196"/>
      <c r="M451" s="196"/>
      <c r="N451" s="196"/>
      <c r="O451" s="196"/>
      <c r="P451" s="196"/>
      <c r="Q451" s="196"/>
      <c r="R451" s="196"/>
      <c r="S451" s="196"/>
      <c r="T451" s="196"/>
      <c r="U451" s="196"/>
      <c r="V451" s="196"/>
      <c r="W451" s="196"/>
      <c r="X451" s="196"/>
      <c r="Y451" s="196"/>
      <c r="Z451" s="196"/>
      <c r="AA451" s="196"/>
      <c r="AB451" s="196"/>
      <c r="AC451" s="196"/>
      <c r="AD451" s="196"/>
      <c r="AE451" s="196"/>
      <c r="AF451" s="196"/>
      <c r="AG451" s="196"/>
      <c r="AH451" s="196"/>
      <c r="AI451" s="196"/>
      <c r="AJ451" s="196"/>
      <c r="AK451" s="196"/>
      <c r="AL451" s="196"/>
      <c r="AM451" s="196"/>
      <c r="AN451" s="196"/>
      <c r="AO451" s="196"/>
      <c r="AP451" s="196"/>
      <c r="AQ451" s="196"/>
      <c r="AR451" s="196"/>
      <c r="AS451" s="196"/>
      <c r="AT451" s="196"/>
    </row>
    <row r="452" spans="1:46" ht="17.25" customHeight="1" x14ac:dyDescent="0.25">
      <c r="A452" s="55"/>
      <c r="B452" s="58">
        <v>3721</v>
      </c>
      <c r="C452" s="57"/>
      <c r="D452" s="51" t="s">
        <v>184</v>
      </c>
      <c r="E452" s="213">
        <v>0</v>
      </c>
      <c r="F452" s="214"/>
      <c r="G452" s="214"/>
      <c r="H452" s="214"/>
      <c r="I452" s="215"/>
      <c r="J452" s="196"/>
      <c r="K452" s="196"/>
      <c r="L452" s="196"/>
      <c r="M452" s="196"/>
      <c r="N452" s="196"/>
      <c r="O452" s="196"/>
      <c r="P452" s="196"/>
      <c r="Q452" s="196"/>
      <c r="R452" s="196"/>
      <c r="S452" s="196"/>
      <c r="T452" s="196"/>
      <c r="U452" s="196"/>
      <c r="V452" s="196"/>
      <c r="W452" s="196"/>
      <c r="X452" s="196"/>
      <c r="Y452" s="196"/>
      <c r="Z452" s="196"/>
      <c r="AA452" s="196"/>
      <c r="AB452" s="196"/>
      <c r="AC452" s="196"/>
      <c r="AD452" s="196"/>
      <c r="AE452" s="196"/>
      <c r="AF452" s="196"/>
      <c r="AG452" s="196"/>
      <c r="AH452" s="196"/>
      <c r="AI452" s="196"/>
      <c r="AJ452" s="196"/>
      <c r="AK452" s="196"/>
      <c r="AL452" s="196"/>
      <c r="AM452" s="196"/>
      <c r="AN452" s="196"/>
      <c r="AO452" s="196"/>
      <c r="AP452" s="196"/>
      <c r="AQ452" s="196"/>
      <c r="AR452" s="196"/>
      <c r="AS452" s="196"/>
      <c r="AT452" s="196"/>
    </row>
    <row r="453" spans="1:46" s="113" customFormat="1" x14ac:dyDescent="0.25">
      <c r="A453" s="109" t="s">
        <v>185</v>
      </c>
      <c r="B453" s="170"/>
      <c r="C453" s="111"/>
      <c r="D453" s="171" t="s">
        <v>186</v>
      </c>
      <c r="E453" s="233">
        <f>E455+E459</f>
        <v>20561.79</v>
      </c>
      <c r="F453" s="233">
        <f>F455+F459</f>
        <v>20280.059999999998</v>
      </c>
      <c r="G453" s="233">
        <f>G455+G459</f>
        <v>19394.13</v>
      </c>
      <c r="H453" s="233">
        <f t="shared" ref="H453:I453" si="136">H455+H459</f>
        <v>19394.13</v>
      </c>
      <c r="I453" s="233">
        <f t="shared" si="136"/>
        <v>19394.13</v>
      </c>
      <c r="J453" s="196"/>
      <c r="K453" s="196"/>
      <c r="L453" s="196"/>
      <c r="M453" s="196"/>
      <c r="N453" s="196"/>
      <c r="O453" s="196"/>
      <c r="P453" s="196"/>
      <c r="Q453" s="196"/>
      <c r="R453" s="196"/>
      <c r="S453" s="196"/>
      <c r="T453" s="196"/>
      <c r="U453" s="196"/>
      <c r="V453" s="196"/>
      <c r="W453" s="196"/>
      <c r="X453" s="196"/>
      <c r="Y453" s="196"/>
      <c r="Z453" s="196"/>
      <c r="AA453" s="196"/>
      <c r="AB453" s="196"/>
      <c r="AC453" s="196"/>
      <c r="AD453" s="196"/>
      <c r="AE453" s="196"/>
      <c r="AF453" s="196"/>
      <c r="AG453" s="196"/>
      <c r="AH453" s="196"/>
      <c r="AI453" s="196"/>
      <c r="AJ453" s="196"/>
      <c r="AK453" s="196"/>
      <c r="AL453" s="196"/>
      <c r="AM453" s="196"/>
      <c r="AN453" s="196"/>
      <c r="AO453" s="196"/>
      <c r="AP453" s="196"/>
      <c r="AQ453" s="196"/>
      <c r="AR453" s="196"/>
      <c r="AS453" s="196"/>
      <c r="AT453" s="196"/>
    </row>
    <row r="454" spans="1:46" s="113" customFormat="1" x14ac:dyDescent="0.25">
      <c r="A454" s="66" t="s">
        <v>207</v>
      </c>
      <c r="B454" s="71"/>
      <c r="C454" s="72"/>
      <c r="D454" s="195" t="s">
        <v>208</v>
      </c>
      <c r="E454" s="213"/>
      <c r="F454" s="213"/>
      <c r="G454" s="213"/>
      <c r="H454" s="213"/>
      <c r="I454" s="213"/>
      <c r="J454" s="196"/>
      <c r="K454" s="196"/>
      <c r="L454" s="196"/>
      <c r="M454" s="196"/>
      <c r="N454" s="196"/>
      <c r="O454" s="196"/>
      <c r="P454" s="196"/>
      <c r="Q454" s="196"/>
      <c r="R454" s="196"/>
      <c r="S454" s="196"/>
      <c r="T454" s="196"/>
      <c r="U454" s="196"/>
      <c r="V454" s="196"/>
      <c r="W454" s="196"/>
      <c r="X454" s="196"/>
      <c r="Y454" s="196"/>
      <c r="Z454" s="196"/>
      <c r="AA454" s="196"/>
      <c r="AB454" s="196"/>
      <c r="AC454" s="196"/>
      <c r="AD454" s="196"/>
      <c r="AE454" s="196"/>
      <c r="AF454" s="196"/>
      <c r="AG454" s="196"/>
      <c r="AH454" s="196"/>
      <c r="AI454" s="196"/>
      <c r="AJ454" s="196"/>
      <c r="AK454" s="196"/>
      <c r="AL454" s="196"/>
      <c r="AM454" s="196"/>
      <c r="AN454" s="196"/>
      <c r="AO454" s="196"/>
      <c r="AP454" s="196"/>
      <c r="AQ454" s="196"/>
      <c r="AR454" s="196"/>
      <c r="AS454" s="196"/>
      <c r="AT454" s="196"/>
    </row>
    <row r="455" spans="1:46" s="79" customFormat="1" x14ac:dyDescent="0.25">
      <c r="A455" s="129"/>
      <c r="B455" s="143">
        <v>3</v>
      </c>
      <c r="C455" s="139"/>
      <c r="D455" s="132" t="s">
        <v>24</v>
      </c>
      <c r="E455" s="216">
        <f>E456</f>
        <v>17118.72</v>
      </c>
      <c r="F455" s="216">
        <f>F456</f>
        <v>9330.42</v>
      </c>
      <c r="G455" s="216">
        <f>G456</f>
        <v>14067.24</v>
      </c>
      <c r="H455" s="216">
        <f t="shared" ref="H455:I455" si="137">H456</f>
        <v>14067.24</v>
      </c>
      <c r="I455" s="216">
        <f t="shared" si="137"/>
        <v>14067.24</v>
      </c>
      <c r="J455" s="196"/>
      <c r="K455" s="196"/>
      <c r="L455" s="196"/>
      <c r="M455" s="196"/>
      <c r="N455" s="196"/>
      <c r="O455" s="196"/>
      <c r="P455" s="196"/>
      <c r="Q455" s="196"/>
      <c r="R455" s="196"/>
      <c r="S455" s="196"/>
      <c r="T455" s="196"/>
      <c r="U455" s="196"/>
      <c r="V455" s="196"/>
      <c r="W455" s="196"/>
      <c r="X455" s="196"/>
      <c r="Y455" s="196"/>
      <c r="Z455" s="196"/>
      <c r="AA455" s="196"/>
      <c r="AB455" s="196"/>
      <c r="AC455" s="196"/>
      <c r="AD455" s="196"/>
      <c r="AE455" s="196"/>
      <c r="AF455" s="196"/>
      <c r="AG455" s="196"/>
      <c r="AH455" s="196"/>
      <c r="AI455" s="196"/>
      <c r="AJ455" s="196"/>
      <c r="AK455" s="196"/>
      <c r="AL455" s="196"/>
      <c r="AM455" s="196"/>
      <c r="AN455" s="196"/>
      <c r="AO455" s="196"/>
      <c r="AP455" s="196"/>
      <c r="AQ455" s="196"/>
      <c r="AR455" s="196"/>
      <c r="AS455" s="196"/>
      <c r="AT455" s="196"/>
    </row>
    <row r="456" spans="1:46" s="86" customFormat="1" ht="25.5" x14ac:dyDescent="0.25">
      <c r="A456" s="82"/>
      <c r="B456" s="160">
        <v>37</v>
      </c>
      <c r="C456" s="93"/>
      <c r="D456" s="161" t="s">
        <v>187</v>
      </c>
      <c r="E456" s="229">
        <f>E457</f>
        <v>17118.72</v>
      </c>
      <c r="F456" s="229">
        <f t="shared" ref="F456:I457" si="138">F457</f>
        <v>9330.42</v>
      </c>
      <c r="G456" s="229">
        <f t="shared" si="138"/>
        <v>14067.24</v>
      </c>
      <c r="H456" s="229">
        <f t="shared" si="138"/>
        <v>14067.24</v>
      </c>
      <c r="I456" s="229">
        <f t="shared" si="138"/>
        <v>14067.24</v>
      </c>
      <c r="J456" s="196"/>
      <c r="K456" s="196"/>
      <c r="L456" s="196"/>
      <c r="M456" s="196"/>
      <c r="N456" s="196"/>
      <c r="O456" s="196"/>
      <c r="P456" s="196"/>
      <c r="Q456" s="196"/>
      <c r="R456" s="196"/>
      <c r="S456" s="196"/>
      <c r="T456" s="196"/>
      <c r="U456" s="196"/>
      <c r="V456" s="196"/>
      <c r="W456" s="196"/>
      <c r="X456" s="196"/>
      <c r="Y456" s="196"/>
      <c r="Z456" s="196"/>
      <c r="AA456" s="196"/>
      <c r="AB456" s="196"/>
      <c r="AC456" s="196"/>
      <c r="AD456" s="196"/>
      <c r="AE456" s="196"/>
      <c r="AF456" s="196"/>
      <c r="AG456" s="196"/>
      <c r="AH456" s="196"/>
      <c r="AI456" s="196"/>
      <c r="AJ456" s="196"/>
      <c r="AK456" s="196"/>
      <c r="AL456" s="196"/>
      <c r="AM456" s="196"/>
      <c r="AN456" s="196"/>
      <c r="AO456" s="196"/>
      <c r="AP456" s="196"/>
      <c r="AQ456" s="196"/>
      <c r="AR456" s="196"/>
      <c r="AS456" s="196"/>
      <c r="AT456" s="196"/>
    </row>
    <row r="457" spans="1:46" s="149" customFormat="1" ht="25.5" x14ac:dyDescent="0.25">
      <c r="A457" s="162"/>
      <c r="B457" s="183">
        <v>372</v>
      </c>
      <c r="C457" s="175"/>
      <c r="D457" s="185" t="s">
        <v>124</v>
      </c>
      <c r="E457" s="221">
        <f>E458</f>
        <v>17118.72</v>
      </c>
      <c r="F457" s="221">
        <f t="shared" si="138"/>
        <v>9330.42</v>
      </c>
      <c r="G457" s="221">
        <f t="shared" si="138"/>
        <v>14067.24</v>
      </c>
      <c r="H457" s="221">
        <f t="shared" si="138"/>
        <v>14067.24</v>
      </c>
      <c r="I457" s="221">
        <f t="shared" si="138"/>
        <v>14067.24</v>
      </c>
      <c r="J457" s="196"/>
      <c r="K457" s="196"/>
      <c r="L457" s="196"/>
      <c r="M457" s="196"/>
      <c r="N457" s="196"/>
      <c r="O457" s="196"/>
      <c r="P457" s="196"/>
      <c r="Q457" s="196"/>
      <c r="R457" s="196"/>
      <c r="S457" s="196"/>
      <c r="T457" s="196"/>
      <c r="U457" s="196"/>
      <c r="V457" s="196"/>
      <c r="W457" s="196"/>
      <c r="X457" s="196"/>
      <c r="Y457" s="196"/>
      <c r="Z457" s="196"/>
      <c r="AA457" s="196"/>
      <c r="AB457" s="196"/>
      <c r="AC457" s="196"/>
      <c r="AD457" s="196"/>
      <c r="AE457" s="196"/>
      <c r="AF457" s="196"/>
      <c r="AG457" s="196"/>
      <c r="AH457" s="196"/>
      <c r="AI457" s="196"/>
      <c r="AJ457" s="196"/>
      <c r="AK457" s="196"/>
      <c r="AL457" s="196"/>
      <c r="AM457" s="196"/>
      <c r="AN457" s="196"/>
      <c r="AO457" s="196"/>
      <c r="AP457" s="196"/>
      <c r="AQ457" s="196"/>
      <c r="AR457" s="196"/>
      <c r="AS457" s="196"/>
      <c r="AT457" s="196"/>
    </row>
    <row r="458" spans="1:46" ht="25.5" x14ac:dyDescent="0.25">
      <c r="A458" s="55"/>
      <c r="B458" s="64">
        <v>3722</v>
      </c>
      <c r="C458" s="57"/>
      <c r="D458" s="65" t="s">
        <v>188</v>
      </c>
      <c r="E458" s="213">
        <v>17118.72</v>
      </c>
      <c r="F458" s="213">
        <v>9330.42</v>
      </c>
      <c r="G458" s="213">
        <v>14067.24</v>
      </c>
      <c r="H458" s="213">
        <v>14067.24</v>
      </c>
      <c r="I458" s="213">
        <v>14067.24</v>
      </c>
      <c r="J458" s="196"/>
      <c r="K458" s="196"/>
      <c r="L458" s="196"/>
      <c r="M458" s="196"/>
      <c r="N458" s="196"/>
      <c r="O458" s="196"/>
      <c r="P458" s="196"/>
      <c r="Q458" s="196"/>
      <c r="R458" s="196"/>
      <c r="S458" s="196"/>
      <c r="T458" s="196"/>
      <c r="U458" s="196"/>
      <c r="V458" s="196"/>
      <c r="W458" s="196"/>
      <c r="X458" s="196"/>
      <c r="Y458" s="196"/>
      <c r="Z458" s="196"/>
      <c r="AA458" s="196"/>
      <c r="AB458" s="196"/>
      <c r="AC458" s="196"/>
      <c r="AD458" s="196"/>
      <c r="AE458" s="196"/>
      <c r="AF458" s="196"/>
      <c r="AG458" s="196"/>
      <c r="AH458" s="196"/>
      <c r="AI458" s="196"/>
      <c r="AJ458" s="196"/>
      <c r="AK458" s="196"/>
      <c r="AL458" s="196"/>
      <c r="AM458" s="196"/>
      <c r="AN458" s="196"/>
      <c r="AO458" s="196"/>
      <c r="AP458" s="196"/>
      <c r="AQ458" s="196"/>
      <c r="AR458" s="196"/>
      <c r="AS458" s="196"/>
      <c r="AT458" s="196"/>
    </row>
    <row r="459" spans="1:46" s="79" customFormat="1" x14ac:dyDescent="0.25">
      <c r="A459" s="129"/>
      <c r="B459" s="143">
        <v>4</v>
      </c>
      <c r="C459" s="139"/>
      <c r="D459" s="147" t="s">
        <v>26</v>
      </c>
      <c r="E459" s="216">
        <f>E460</f>
        <v>3443.07</v>
      </c>
      <c r="F459" s="216">
        <f t="shared" ref="F459:I461" si="139">F460</f>
        <v>10949.64</v>
      </c>
      <c r="G459" s="216">
        <f t="shared" si="139"/>
        <v>5326.89</v>
      </c>
      <c r="H459" s="216">
        <f t="shared" si="139"/>
        <v>5326.89</v>
      </c>
      <c r="I459" s="216">
        <f t="shared" si="139"/>
        <v>5326.89</v>
      </c>
      <c r="J459" s="196"/>
      <c r="K459" s="196"/>
      <c r="L459" s="196"/>
      <c r="M459" s="196"/>
      <c r="N459" s="196"/>
      <c r="O459" s="196"/>
      <c r="P459" s="196"/>
      <c r="Q459" s="196"/>
      <c r="R459" s="196"/>
      <c r="S459" s="196"/>
      <c r="T459" s="196"/>
      <c r="U459" s="196"/>
      <c r="V459" s="196"/>
      <c r="W459" s="196"/>
      <c r="X459" s="196"/>
      <c r="Y459" s="196"/>
      <c r="Z459" s="196"/>
      <c r="AA459" s="196"/>
      <c r="AB459" s="196"/>
      <c r="AC459" s="196"/>
      <c r="AD459" s="196"/>
      <c r="AE459" s="196"/>
      <c r="AF459" s="196"/>
      <c r="AG459" s="196"/>
      <c r="AH459" s="196"/>
      <c r="AI459" s="196"/>
      <c r="AJ459" s="196"/>
      <c r="AK459" s="196"/>
      <c r="AL459" s="196"/>
      <c r="AM459" s="196"/>
      <c r="AN459" s="196"/>
      <c r="AO459" s="196"/>
      <c r="AP459" s="196"/>
      <c r="AQ459" s="196"/>
      <c r="AR459" s="196"/>
      <c r="AS459" s="196"/>
      <c r="AT459" s="196"/>
    </row>
    <row r="460" spans="1:46" s="86" customFormat="1" ht="25.5" x14ac:dyDescent="0.25">
      <c r="A460" s="82"/>
      <c r="B460" s="160">
        <v>42</v>
      </c>
      <c r="C460" s="93"/>
      <c r="D460" s="169" t="s">
        <v>61</v>
      </c>
      <c r="E460" s="229">
        <f>E461</f>
        <v>3443.07</v>
      </c>
      <c r="F460" s="229">
        <f t="shared" si="139"/>
        <v>10949.64</v>
      </c>
      <c r="G460" s="229">
        <f t="shared" si="139"/>
        <v>5326.89</v>
      </c>
      <c r="H460" s="229">
        <f t="shared" si="139"/>
        <v>5326.89</v>
      </c>
      <c r="I460" s="229">
        <f t="shared" si="139"/>
        <v>5326.89</v>
      </c>
      <c r="J460" s="196"/>
      <c r="K460" s="196"/>
      <c r="L460" s="196"/>
      <c r="M460" s="196"/>
      <c r="N460" s="196"/>
      <c r="O460" s="196"/>
      <c r="P460" s="196"/>
      <c r="Q460" s="196"/>
      <c r="R460" s="196"/>
      <c r="S460" s="196"/>
      <c r="T460" s="196"/>
      <c r="U460" s="196"/>
      <c r="V460" s="196"/>
      <c r="W460" s="196"/>
      <c r="X460" s="196"/>
      <c r="Y460" s="196"/>
      <c r="Z460" s="196"/>
      <c r="AA460" s="196"/>
      <c r="AB460" s="196"/>
      <c r="AC460" s="196"/>
      <c r="AD460" s="196"/>
      <c r="AE460" s="196"/>
      <c r="AF460" s="196"/>
      <c r="AG460" s="196"/>
      <c r="AH460" s="196"/>
      <c r="AI460" s="196"/>
      <c r="AJ460" s="196"/>
      <c r="AK460" s="196"/>
      <c r="AL460" s="196"/>
      <c r="AM460" s="196"/>
      <c r="AN460" s="196"/>
      <c r="AO460" s="196"/>
      <c r="AP460" s="196"/>
      <c r="AQ460" s="196"/>
      <c r="AR460" s="196"/>
      <c r="AS460" s="196"/>
      <c r="AT460" s="196"/>
    </row>
    <row r="461" spans="1:46" s="149" customFormat="1" ht="26.25" x14ac:dyDescent="0.25">
      <c r="A461" s="162"/>
      <c r="B461" s="183">
        <v>424</v>
      </c>
      <c r="C461" s="175"/>
      <c r="D461" s="176" t="s">
        <v>175</v>
      </c>
      <c r="E461" s="221">
        <f>E462</f>
        <v>3443.07</v>
      </c>
      <c r="F461" s="221">
        <f t="shared" si="139"/>
        <v>10949.64</v>
      </c>
      <c r="G461" s="221">
        <f t="shared" si="139"/>
        <v>5326.89</v>
      </c>
      <c r="H461" s="221">
        <f t="shared" si="139"/>
        <v>5326.89</v>
      </c>
      <c r="I461" s="221">
        <f t="shared" si="139"/>
        <v>5326.89</v>
      </c>
      <c r="J461" s="196"/>
      <c r="K461" s="196"/>
      <c r="L461" s="196"/>
      <c r="M461" s="196"/>
      <c r="N461" s="196"/>
      <c r="O461" s="196"/>
      <c r="P461" s="196"/>
      <c r="Q461" s="196"/>
      <c r="R461" s="196"/>
      <c r="S461" s="196"/>
      <c r="T461" s="196"/>
      <c r="U461" s="196"/>
      <c r="V461" s="196"/>
      <c r="W461" s="196"/>
      <c r="X461" s="196"/>
      <c r="Y461" s="196"/>
      <c r="Z461" s="196"/>
      <c r="AA461" s="196"/>
      <c r="AB461" s="196"/>
      <c r="AC461" s="196"/>
      <c r="AD461" s="196"/>
      <c r="AE461" s="196"/>
      <c r="AF461" s="196"/>
      <c r="AG461" s="196"/>
      <c r="AH461" s="196"/>
      <c r="AI461" s="196"/>
      <c r="AJ461" s="196"/>
      <c r="AK461" s="196"/>
      <c r="AL461" s="196"/>
      <c r="AM461" s="196"/>
      <c r="AN461" s="196"/>
      <c r="AO461" s="196"/>
      <c r="AP461" s="196"/>
      <c r="AQ461" s="196"/>
      <c r="AR461" s="196"/>
      <c r="AS461" s="196"/>
      <c r="AT461" s="196"/>
    </row>
    <row r="462" spans="1:46" x14ac:dyDescent="0.25">
      <c r="A462" s="55"/>
      <c r="B462" s="64">
        <v>4241</v>
      </c>
      <c r="C462" s="57"/>
      <c r="D462" s="51" t="s">
        <v>189</v>
      </c>
      <c r="E462" s="213">
        <v>3443.07</v>
      </c>
      <c r="F462" s="213">
        <v>10949.64</v>
      </c>
      <c r="G462" s="213">
        <v>5326.89</v>
      </c>
      <c r="H462" s="213">
        <v>5326.89</v>
      </c>
      <c r="I462" s="213">
        <v>5326.89</v>
      </c>
      <c r="J462" s="196"/>
      <c r="K462" s="196"/>
      <c r="L462" s="196"/>
      <c r="M462" s="196"/>
      <c r="N462" s="196"/>
      <c r="O462" s="196"/>
      <c r="P462" s="196"/>
      <c r="Q462" s="196"/>
      <c r="R462" s="196"/>
      <c r="S462" s="196"/>
      <c r="T462" s="196"/>
      <c r="U462" s="196"/>
      <c r="V462" s="196"/>
      <c r="W462" s="196"/>
      <c r="X462" s="196"/>
      <c r="Y462" s="196"/>
      <c r="Z462" s="196"/>
      <c r="AA462" s="196"/>
      <c r="AB462" s="196"/>
      <c r="AC462" s="196"/>
      <c r="AD462" s="196"/>
      <c r="AE462" s="196"/>
      <c r="AF462" s="196"/>
      <c r="AG462" s="196"/>
      <c r="AH462" s="196"/>
      <c r="AI462" s="196"/>
      <c r="AJ462" s="196"/>
      <c r="AK462" s="196"/>
      <c r="AL462" s="196"/>
      <c r="AM462" s="196"/>
      <c r="AN462" s="196"/>
      <c r="AO462" s="196"/>
      <c r="AP462" s="196"/>
      <c r="AQ462" s="196"/>
      <c r="AR462" s="196"/>
      <c r="AS462" s="196"/>
      <c r="AT462" s="196"/>
    </row>
    <row r="463" spans="1:46" s="113" customFormat="1" x14ac:dyDescent="0.25">
      <c r="A463" s="121" t="s">
        <v>190</v>
      </c>
      <c r="B463" s="170"/>
      <c r="C463" s="111"/>
      <c r="D463" s="171" t="s">
        <v>191</v>
      </c>
      <c r="E463" s="233">
        <f>E464</f>
        <v>0</v>
      </c>
      <c r="F463" s="234"/>
      <c r="G463" s="234"/>
      <c r="H463" s="234"/>
      <c r="I463" s="235"/>
      <c r="J463" s="196"/>
      <c r="K463" s="196"/>
      <c r="L463" s="196"/>
      <c r="M463" s="196"/>
      <c r="N463" s="196"/>
      <c r="O463" s="196"/>
      <c r="P463" s="196"/>
      <c r="Q463" s="196"/>
      <c r="R463" s="196"/>
      <c r="S463" s="196"/>
      <c r="T463" s="196"/>
      <c r="U463" s="196"/>
      <c r="V463" s="196"/>
      <c r="W463" s="196"/>
      <c r="X463" s="196"/>
      <c r="Y463" s="196"/>
      <c r="Z463" s="196"/>
      <c r="AA463" s="196"/>
      <c r="AB463" s="196"/>
      <c r="AC463" s="196"/>
      <c r="AD463" s="196"/>
      <c r="AE463" s="196"/>
      <c r="AF463" s="196"/>
      <c r="AG463" s="196"/>
      <c r="AH463" s="196"/>
      <c r="AI463" s="196"/>
      <c r="AJ463" s="196"/>
      <c r="AK463" s="196"/>
      <c r="AL463" s="196"/>
      <c r="AM463" s="196"/>
      <c r="AN463" s="196"/>
      <c r="AO463" s="196"/>
      <c r="AP463" s="196"/>
      <c r="AQ463" s="196"/>
      <c r="AR463" s="196"/>
      <c r="AS463" s="196"/>
      <c r="AT463" s="196"/>
    </row>
    <row r="464" spans="1:46" s="79" customFormat="1" x14ac:dyDescent="0.25">
      <c r="A464" s="137"/>
      <c r="B464" s="143">
        <v>3</v>
      </c>
      <c r="C464" s="139"/>
      <c r="D464" s="132" t="s">
        <v>24</v>
      </c>
      <c r="E464" s="216">
        <f>E465</f>
        <v>0</v>
      </c>
      <c r="F464" s="217"/>
      <c r="G464" s="217"/>
      <c r="H464" s="217"/>
      <c r="I464" s="218"/>
      <c r="J464" s="196"/>
      <c r="K464" s="196"/>
      <c r="L464" s="196"/>
      <c r="M464" s="196"/>
      <c r="N464" s="196"/>
      <c r="O464" s="196"/>
      <c r="P464" s="196"/>
      <c r="Q464" s="196"/>
      <c r="R464" s="196"/>
      <c r="S464" s="196"/>
      <c r="T464" s="196"/>
      <c r="U464" s="196"/>
      <c r="V464" s="196"/>
      <c r="W464" s="196"/>
      <c r="X464" s="196"/>
      <c r="Y464" s="196"/>
      <c r="Z464" s="196"/>
      <c r="AA464" s="196"/>
      <c r="AB464" s="196"/>
      <c r="AC464" s="196"/>
      <c r="AD464" s="196"/>
      <c r="AE464" s="196"/>
      <c r="AF464" s="196"/>
      <c r="AG464" s="196"/>
      <c r="AH464" s="196"/>
      <c r="AI464" s="196"/>
      <c r="AJ464" s="196"/>
      <c r="AK464" s="196"/>
      <c r="AL464" s="196"/>
      <c r="AM464" s="196"/>
      <c r="AN464" s="196"/>
      <c r="AO464" s="196"/>
      <c r="AP464" s="196"/>
      <c r="AQ464" s="196"/>
      <c r="AR464" s="196"/>
      <c r="AS464" s="196"/>
      <c r="AT464" s="196"/>
    </row>
    <row r="465" spans="1:46" s="86" customFormat="1" x14ac:dyDescent="0.25">
      <c r="A465" s="92"/>
      <c r="B465" s="160">
        <v>32</v>
      </c>
      <c r="C465" s="93"/>
      <c r="D465" s="85" t="s">
        <v>43</v>
      </c>
      <c r="E465" s="229">
        <f>E466</f>
        <v>0</v>
      </c>
      <c r="F465" s="230"/>
      <c r="G465" s="230"/>
      <c r="H465" s="230"/>
      <c r="I465" s="231"/>
      <c r="J465" s="196"/>
      <c r="K465" s="196"/>
      <c r="L465" s="196"/>
      <c r="M465" s="196"/>
      <c r="N465" s="196"/>
      <c r="O465" s="196"/>
      <c r="P465" s="196"/>
      <c r="Q465" s="196"/>
      <c r="R465" s="196"/>
      <c r="S465" s="196"/>
      <c r="T465" s="196"/>
      <c r="U465" s="196"/>
      <c r="V465" s="196"/>
      <c r="W465" s="196"/>
      <c r="X465" s="196"/>
      <c r="Y465" s="196"/>
      <c r="Z465" s="196"/>
      <c r="AA465" s="196"/>
      <c r="AB465" s="196"/>
      <c r="AC465" s="196"/>
      <c r="AD465" s="196"/>
      <c r="AE465" s="196"/>
      <c r="AF465" s="196"/>
      <c r="AG465" s="196"/>
      <c r="AH465" s="196"/>
      <c r="AI465" s="196"/>
      <c r="AJ465" s="196"/>
      <c r="AK465" s="196"/>
      <c r="AL465" s="196"/>
      <c r="AM465" s="196"/>
      <c r="AN465" s="196"/>
      <c r="AO465" s="196"/>
      <c r="AP465" s="196"/>
      <c r="AQ465" s="196"/>
      <c r="AR465" s="196"/>
      <c r="AS465" s="196"/>
      <c r="AT465" s="196"/>
    </row>
    <row r="466" spans="1:46" s="149" customFormat="1" x14ac:dyDescent="0.25">
      <c r="A466" s="178"/>
      <c r="B466" s="183">
        <v>329</v>
      </c>
      <c r="C466" s="175"/>
      <c r="D466" s="176" t="s">
        <v>91</v>
      </c>
      <c r="E466" s="221">
        <f>E467</f>
        <v>0</v>
      </c>
      <c r="F466" s="222"/>
      <c r="G466" s="222"/>
      <c r="H466" s="222"/>
      <c r="I466" s="223"/>
      <c r="J466" s="196"/>
      <c r="K466" s="196"/>
      <c r="L466" s="196"/>
      <c r="M466" s="196"/>
      <c r="N466" s="196"/>
      <c r="O466" s="196"/>
      <c r="P466" s="196"/>
      <c r="Q466" s="196"/>
      <c r="R466" s="196"/>
      <c r="S466" s="196"/>
      <c r="T466" s="196"/>
      <c r="U466" s="196"/>
      <c r="V466" s="196"/>
      <c r="W466" s="196"/>
      <c r="X466" s="196"/>
      <c r="Y466" s="196"/>
      <c r="Z466" s="196"/>
      <c r="AA466" s="196"/>
      <c r="AB466" s="196"/>
      <c r="AC466" s="196"/>
      <c r="AD466" s="196"/>
      <c r="AE466" s="196"/>
      <c r="AF466" s="196"/>
      <c r="AG466" s="196"/>
      <c r="AH466" s="196"/>
      <c r="AI466" s="196"/>
      <c r="AJ466" s="196"/>
      <c r="AK466" s="196"/>
      <c r="AL466" s="196"/>
      <c r="AM466" s="196"/>
      <c r="AN466" s="196"/>
      <c r="AO466" s="196"/>
      <c r="AP466" s="196"/>
      <c r="AQ466" s="196"/>
      <c r="AR466" s="196"/>
      <c r="AS466" s="196"/>
      <c r="AT466" s="196"/>
    </row>
    <row r="467" spans="1:46" x14ac:dyDescent="0.25">
      <c r="A467" s="55"/>
      <c r="B467" s="64">
        <v>3299</v>
      </c>
      <c r="C467" s="57"/>
      <c r="D467" s="51" t="s">
        <v>91</v>
      </c>
      <c r="E467" s="213">
        <v>0</v>
      </c>
      <c r="F467" s="214"/>
      <c r="G467" s="214"/>
      <c r="H467" s="214"/>
      <c r="I467" s="215"/>
      <c r="J467" s="196"/>
      <c r="K467" s="196"/>
      <c r="L467" s="196"/>
      <c r="M467" s="196"/>
      <c r="N467" s="196"/>
      <c r="O467" s="196"/>
      <c r="P467" s="196"/>
      <c r="Q467" s="196"/>
      <c r="R467" s="196"/>
      <c r="S467" s="196"/>
      <c r="T467" s="196"/>
      <c r="U467" s="196"/>
      <c r="V467" s="196"/>
      <c r="W467" s="196"/>
      <c r="X467" s="196"/>
      <c r="Y467" s="196"/>
      <c r="Z467" s="196"/>
      <c r="AA467" s="196"/>
      <c r="AB467" s="196"/>
      <c r="AC467" s="196"/>
      <c r="AD467" s="196"/>
      <c r="AE467" s="196"/>
      <c r="AF467" s="196"/>
      <c r="AG467" s="196"/>
      <c r="AH467" s="196"/>
      <c r="AI467" s="196"/>
      <c r="AJ467" s="196"/>
      <c r="AK467" s="196"/>
      <c r="AL467" s="196"/>
      <c r="AM467" s="196"/>
      <c r="AN467" s="196"/>
      <c r="AO467" s="196"/>
      <c r="AP467" s="196"/>
      <c r="AQ467" s="196"/>
      <c r="AR467" s="196"/>
      <c r="AS467" s="196"/>
      <c r="AT467" s="196"/>
    </row>
    <row r="468" spans="1:46" x14ac:dyDescent="0.25">
      <c r="A468" s="55"/>
      <c r="B468" s="64"/>
      <c r="C468" s="57"/>
      <c r="D468" s="65"/>
      <c r="E468" s="213"/>
      <c r="F468" s="214"/>
      <c r="G468" s="214"/>
      <c r="H468" s="214"/>
      <c r="I468" s="215"/>
      <c r="J468" s="196"/>
      <c r="K468" s="196"/>
      <c r="L468" s="196"/>
      <c r="M468" s="196"/>
      <c r="N468" s="196"/>
      <c r="O468" s="196"/>
      <c r="P468" s="196"/>
      <c r="Q468" s="196"/>
      <c r="R468" s="196"/>
      <c r="S468" s="196"/>
      <c r="T468" s="196"/>
      <c r="U468" s="196"/>
      <c r="V468" s="196"/>
      <c r="W468" s="196"/>
      <c r="X468" s="196"/>
      <c r="Y468" s="196"/>
      <c r="Z468" s="196"/>
      <c r="AA468" s="196"/>
      <c r="AB468" s="196"/>
      <c r="AC468" s="196"/>
      <c r="AD468" s="196"/>
      <c r="AE468" s="196"/>
      <c r="AF468" s="196"/>
      <c r="AG468" s="196"/>
      <c r="AH468" s="196"/>
      <c r="AI468" s="196"/>
      <c r="AJ468" s="196"/>
      <c r="AK468" s="196"/>
      <c r="AL468" s="196"/>
      <c r="AM468" s="196"/>
      <c r="AN468" s="196"/>
      <c r="AO468" s="196"/>
      <c r="AP468" s="196"/>
      <c r="AQ468" s="196"/>
      <c r="AR468" s="196"/>
      <c r="AS468" s="196"/>
      <c r="AT468" s="196"/>
    </row>
    <row r="469" spans="1:46" x14ac:dyDescent="0.25">
      <c r="V469" s="196"/>
      <c r="W469" s="196"/>
      <c r="X469" s="196"/>
      <c r="Y469" s="196"/>
      <c r="Z469" s="196"/>
      <c r="AA469" s="196"/>
      <c r="AB469" s="196"/>
      <c r="AC469" s="196"/>
      <c r="AD469" s="196"/>
      <c r="AE469" s="196"/>
      <c r="AF469" s="196"/>
      <c r="AG469" s="196"/>
      <c r="AH469" s="196"/>
      <c r="AI469" s="196"/>
      <c r="AJ469" s="196"/>
      <c r="AK469" s="196"/>
      <c r="AL469" s="196"/>
      <c r="AM469" s="196"/>
      <c r="AN469" s="196"/>
      <c r="AO469" s="196"/>
      <c r="AP469" s="196"/>
      <c r="AQ469" s="196"/>
      <c r="AR469" s="196"/>
      <c r="AS469" s="196"/>
      <c r="AT469" s="196"/>
    </row>
    <row r="470" spans="1:46" x14ac:dyDescent="0.25">
      <c r="V470" s="196"/>
      <c r="W470" s="196"/>
      <c r="X470" s="196"/>
      <c r="Y470" s="196"/>
      <c r="Z470" s="196"/>
      <c r="AA470" s="196"/>
      <c r="AB470" s="196"/>
      <c r="AC470" s="196"/>
      <c r="AD470" s="196"/>
      <c r="AE470" s="196"/>
      <c r="AF470" s="196"/>
      <c r="AG470" s="196"/>
      <c r="AH470" s="196"/>
      <c r="AI470" s="196"/>
      <c r="AJ470" s="196"/>
      <c r="AK470" s="196"/>
      <c r="AL470" s="196"/>
      <c r="AM470" s="196"/>
      <c r="AN470" s="196"/>
      <c r="AO470" s="196"/>
      <c r="AP470" s="196"/>
      <c r="AQ470" s="196"/>
      <c r="AR470" s="196"/>
      <c r="AS470" s="196"/>
      <c r="AT470" s="196"/>
    </row>
    <row r="471" spans="1:46" x14ac:dyDescent="0.25">
      <c r="V471" s="196"/>
      <c r="W471" s="196"/>
      <c r="X471" s="196"/>
      <c r="Y471" s="196"/>
      <c r="Z471" s="196"/>
      <c r="AA471" s="196"/>
      <c r="AB471" s="196"/>
      <c r="AC471" s="196"/>
      <c r="AD471" s="196"/>
      <c r="AE471" s="196"/>
      <c r="AF471" s="196"/>
      <c r="AG471" s="196"/>
      <c r="AH471" s="196"/>
      <c r="AI471" s="196"/>
      <c r="AJ471" s="196"/>
      <c r="AK471" s="196"/>
      <c r="AL471" s="196"/>
      <c r="AM471" s="196"/>
      <c r="AN471" s="196"/>
      <c r="AO471" s="196"/>
      <c r="AP471" s="196"/>
      <c r="AQ471" s="196"/>
      <c r="AR471" s="196"/>
      <c r="AS471" s="196"/>
      <c r="AT471" s="196"/>
    </row>
    <row r="472" spans="1:46" x14ac:dyDescent="0.25">
      <c r="V472" s="196"/>
      <c r="W472" s="196"/>
      <c r="X472" s="196"/>
      <c r="Y472" s="196"/>
      <c r="Z472" s="196"/>
      <c r="AA472" s="196"/>
      <c r="AB472" s="196"/>
      <c r="AC472" s="196"/>
      <c r="AD472" s="196"/>
      <c r="AE472" s="196"/>
      <c r="AF472" s="196"/>
      <c r="AG472" s="196"/>
      <c r="AH472" s="196"/>
      <c r="AI472" s="196"/>
      <c r="AJ472" s="196"/>
      <c r="AK472" s="196"/>
      <c r="AL472" s="196"/>
      <c r="AM472" s="196"/>
      <c r="AN472" s="196"/>
      <c r="AO472" s="196"/>
      <c r="AP472" s="196"/>
      <c r="AQ472" s="196"/>
      <c r="AR472" s="196"/>
      <c r="AS472" s="196"/>
      <c r="AT472" s="196"/>
    </row>
    <row r="473" spans="1:46" x14ac:dyDescent="0.25">
      <c r="V473" s="196"/>
      <c r="W473" s="196"/>
      <c r="X473" s="196"/>
      <c r="Y473" s="196"/>
      <c r="Z473" s="196"/>
      <c r="AA473" s="196"/>
      <c r="AB473" s="196"/>
      <c r="AC473" s="196"/>
      <c r="AD473" s="196"/>
      <c r="AE473" s="196"/>
      <c r="AF473" s="196"/>
      <c r="AG473" s="196"/>
      <c r="AH473" s="196"/>
      <c r="AI473" s="196"/>
      <c r="AJ473" s="196"/>
      <c r="AK473" s="196"/>
      <c r="AL473" s="196"/>
      <c r="AM473" s="196"/>
      <c r="AN473" s="196"/>
      <c r="AO473" s="196"/>
      <c r="AP473" s="196"/>
      <c r="AQ473" s="196"/>
      <c r="AR473" s="196"/>
      <c r="AS473" s="196"/>
      <c r="AT473" s="196"/>
    </row>
    <row r="474" spans="1:46" x14ac:dyDescent="0.25">
      <c r="V474" s="196"/>
      <c r="W474" s="196"/>
      <c r="X474" s="196"/>
      <c r="Y474" s="196"/>
      <c r="Z474" s="196"/>
      <c r="AA474" s="196"/>
      <c r="AB474" s="196"/>
      <c r="AC474" s="196"/>
      <c r="AD474" s="196"/>
      <c r="AE474" s="196"/>
      <c r="AF474" s="196"/>
      <c r="AG474" s="196"/>
      <c r="AH474" s="196"/>
      <c r="AI474" s="196"/>
      <c r="AJ474" s="196"/>
      <c r="AK474" s="196"/>
      <c r="AL474" s="196"/>
      <c r="AM474" s="196"/>
      <c r="AN474" s="196"/>
      <c r="AO474" s="196"/>
      <c r="AP474" s="196"/>
      <c r="AQ474" s="196"/>
      <c r="AR474" s="196"/>
      <c r="AS474" s="196"/>
      <c r="AT474" s="196"/>
    </row>
    <row r="475" spans="1:46" x14ac:dyDescent="0.25">
      <c r="V475" s="196"/>
      <c r="W475" s="196"/>
      <c r="X475" s="196"/>
      <c r="Y475" s="196"/>
      <c r="Z475" s="196"/>
      <c r="AA475" s="196"/>
      <c r="AB475" s="196"/>
      <c r="AC475" s="196"/>
      <c r="AD475" s="196"/>
      <c r="AE475" s="196"/>
      <c r="AF475" s="196"/>
      <c r="AG475" s="196"/>
      <c r="AH475" s="196"/>
      <c r="AI475" s="196"/>
      <c r="AJ475" s="196"/>
      <c r="AK475" s="196"/>
      <c r="AL475" s="196"/>
      <c r="AM475" s="196"/>
      <c r="AN475" s="196"/>
      <c r="AO475" s="196"/>
      <c r="AP475" s="196"/>
      <c r="AQ475" s="196"/>
      <c r="AR475" s="196"/>
      <c r="AS475" s="196"/>
      <c r="AT475" s="196"/>
    </row>
    <row r="476" spans="1:46" x14ac:dyDescent="0.25">
      <c r="V476" s="196"/>
      <c r="W476" s="196"/>
      <c r="X476" s="196"/>
      <c r="Y476" s="196"/>
      <c r="Z476" s="196"/>
      <c r="AA476" s="196"/>
      <c r="AB476" s="196"/>
      <c r="AC476" s="196"/>
      <c r="AD476" s="196"/>
      <c r="AE476" s="196"/>
      <c r="AF476" s="196"/>
      <c r="AG476" s="196"/>
      <c r="AH476" s="196"/>
      <c r="AI476" s="196"/>
      <c r="AJ476" s="196"/>
      <c r="AK476" s="196"/>
      <c r="AL476" s="196"/>
      <c r="AM476" s="196"/>
      <c r="AN476" s="196"/>
      <c r="AO476" s="196"/>
      <c r="AP476" s="196"/>
      <c r="AQ476" s="196"/>
      <c r="AR476" s="196"/>
      <c r="AS476" s="196"/>
      <c r="AT476" s="196"/>
    </row>
    <row r="477" spans="1:46" x14ac:dyDescent="0.25">
      <c r="V477" s="196"/>
      <c r="W477" s="196"/>
      <c r="X477" s="196"/>
      <c r="Y477" s="196"/>
      <c r="Z477" s="196"/>
      <c r="AA477" s="196"/>
      <c r="AB477" s="196"/>
      <c r="AC477" s="196"/>
      <c r="AD477" s="196"/>
      <c r="AE477" s="196"/>
      <c r="AF477" s="196"/>
      <c r="AG477" s="196"/>
      <c r="AH477" s="196"/>
      <c r="AI477" s="196"/>
      <c r="AJ477" s="196"/>
      <c r="AK477" s="196"/>
      <c r="AL477" s="196"/>
      <c r="AM477" s="196"/>
      <c r="AN477" s="196"/>
      <c r="AO477" s="196"/>
      <c r="AP477" s="196"/>
      <c r="AQ477" s="196"/>
      <c r="AR477" s="196"/>
      <c r="AS477" s="196"/>
      <c r="AT477" s="196"/>
    </row>
    <row r="478" spans="1:46" x14ac:dyDescent="0.25">
      <c r="V478" s="196"/>
      <c r="W478" s="196"/>
      <c r="X478" s="196"/>
      <c r="Y478" s="196"/>
      <c r="Z478" s="196"/>
      <c r="AA478" s="196"/>
      <c r="AB478" s="196"/>
      <c r="AC478" s="196"/>
      <c r="AD478" s="196"/>
      <c r="AE478" s="196"/>
      <c r="AF478" s="196"/>
      <c r="AG478" s="196"/>
      <c r="AH478" s="196"/>
      <c r="AI478" s="196"/>
      <c r="AJ478" s="196"/>
      <c r="AK478" s="196"/>
      <c r="AL478" s="196"/>
      <c r="AM478" s="196"/>
      <c r="AN478" s="196"/>
      <c r="AO478" s="196"/>
      <c r="AP478" s="196"/>
      <c r="AQ478" s="196"/>
      <c r="AR478" s="196"/>
      <c r="AS478" s="196"/>
      <c r="AT478" s="196"/>
    </row>
    <row r="479" spans="1:46" x14ac:dyDescent="0.25">
      <c r="V479" s="196"/>
      <c r="W479" s="196"/>
      <c r="X479" s="196"/>
      <c r="Y479" s="196"/>
      <c r="Z479" s="196"/>
      <c r="AA479" s="196"/>
      <c r="AB479" s="196"/>
      <c r="AC479" s="196"/>
      <c r="AD479" s="196"/>
      <c r="AE479" s="196"/>
      <c r="AF479" s="196"/>
      <c r="AG479" s="196"/>
      <c r="AH479" s="196"/>
      <c r="AI479" s="196"/>
      <c r="AJ479" s="196"/>
      <c r="AK479" s="196"/>
      <c r="AL479" s="196"/>
      <c r="AM479" s="196"/>
      <c r="AN479" s="196"/>
      <c r="AO479" s="196"/>
      <c r="AP479" s="196"/>
      <c r="AQ479" s="196"/>
      <c r="AR479" s="196"/>
      <c r="AS479" s="196"/>
      <c r="AT479" s="196"/>
    </row>
    <row r="480" spans="1:46" x14ac:dyDescent="0.25">
      <c r="V480" s="196"/>
      <c r="W480" s="196"/>
      <c r="X480" s="196"/>
      <c r="Y480" s="196"/>
      <c r="Z480" s="196"/>
      <c r="AA480" s="196"/>
      <c r="AB480" s="196"/>
      <c r="AC480" s="196"/>
      <c r="AD480" s="196"/>
      <c r="AE480" s="196"/>
      <c r="AF480" s="196"/>
      <c r="AG480" s="196"/>
      <c r="AH480" s="196"/>
      <c r="AI480" s="196"/>
      <c r="AJ480" s="196"/>
      <c r="AK480" s="196"/>
      <c r="AL480" s="196"/>
      <c r="AM480" s="196"/>
      <c r="AN480" s="196"/>
      <c r="AO480" s="196"/>
      <c r="AP480" s="196"/>
      <c r="AQ480" s="196"/>
      <c r="AR480" s="196"/>
      <c r="AS480" s="196"/>
      <c r="AT480" s="196"/>
    </row>
    <row r="481" spans="22:46" x14ac:dyDescent="0.25">
      <c r="V481" s="196"/>
      <c r="W481" s="196"/>
      <c r="X481" s="196"/>
      <c r="Y481" s="196"/>
      <c r="Z481" s="196"/>
      <c r="AA481" s="196"/>
      <c r="AB481" s="196"/>
      <c r="AC481" s="196"/>
      <c r="AD481" s="196"/>
      <c r="AE481" s="196"/>
      <c r="AF481" s="196"/>
      <c r="AG481" s="196"/>
      <c r="AH481" s="196"/>
      <c r="AI481" s="196"/>
      <c r="AJ481" s="196"/>
      <c r="AK481" s="196"/>
      <c r="AL481" s="196"/>
      <c r="AM481" s="196"/>
      <c r="AN481" s="196"/>
      <c r="AO481" s="196"/>
      <c r="AP481" s="196"/>
      <c r="AQ481" s="196"/>
      <c r="AR481" s="196"/>
      <c r="AS481" s="196"/>
      <c r="AT481" s="196"/>
    </row>
    <row r="482" spans="22:46" x14ac:dyDescent="0.25">
      <c r="V482" s="196"/>
      <c r="W482" s="196"/>
      <c r="X482" s="196"/>
      <c r="Y482" s="196"/>
      <c r="Z482" s="196"/>
      <c r="AA482" s="196"/>
      <c r="AB482" s="196"/>
      <c r="AC482" s="196"/>
      <c r="AD482" s="196"/>
      <c r="AE482" s="196"/>
      <c r="AF482" s="196"/>
      <c r="AG482" s="196"/>
      <c r="AH482" s="196"/>
      <c r="AI482" s="196"/>
      <c r="AJ482" s="196"/>
      <c r="AK482" s="196"/>
      <c r="AL482" s="196"/>
      <c r="AM482" s="196"/>
      <c r="AN482" s="196"/>
      <c r="AO482" s="196"/>
      <c r="AP482" s="196"/>
      <c r="AQ482" s="196"/>
      <c r="AR482" s="196"/>
      <c r="AS482" s="196"/>
      <c r="AT482" s="196"/>
    </row>
    <row r="483" spans="22:46" x14ac:dyDescent="0.25">
      <c r="V483" s="196"/>
      <c r="W483" s="196"/>
      <c r="X483" s="196"/>
      <c r="Y483" s="196"/>
      <c r="Z483" s="196"/>
      <c r="AA483" s="196"/>
      <c r="AB483" s="196"/>
      <c r="AC483" s="196"/>
      <c r="AD483" s="196"/>
      <c r="AE483" s="196"/>
      <c r="AF483" s="196"/>
      <c r="AG483" s="196"/>
      <c r="AH483" s="196"/>
      <c r="AI483" s="196"/>
      <c r="AJ483" s="196"/>
      <c r="AK483" s="196"/>
      <c r="AL483" s="196"/>
      <c r="AM483" s="196"/>
      <c r="AN483" s="196"/>
      <c r="AO483" s="196"/>
      <c r="AP483" s="196"/>
      <c r="AQ483" s="196"/>
      <c r="AR483" s="196"/>
      <c r="AS483" s="196"/>
      <c r="AT483" s="196"/>
    </row>
    <row r="484" spans="22:46" x14ac:dyDescent="0.25">
      <c r="V484" s="196"/>
      <c r="W484" s="196"/>
      <c r="X484" s="196"/>
      <c r="Y484" s="196"/>
      <c r="Z484" s="196"/>
      <c r="AA484" s="196"/>
      <c r="AB484" s="196"/>
      <c r="AC484" s="196"/>
      <c r="AD484" s="196"/>
      <c r="AE484" s="196"/>
      <c r="AF484" s="196"/>
      <c r="AG484" s="196"/>
      <c r="AH484" s="196"/>
      <c r="AI484" s="196"/>
      <c r="AJ484" s="196"/>
      <c r="AK484" s="196"/>
      <c r="AL484" s="196"/>
      <c r="AM484" s="196"/>
      <c r="AN484" s="196"/>
      <c r="AO484" s="196"/>
      <c r="AP484" s="196"/>
      <c r="AQ484" s="196"/>
      <c r="AR484" s="196"/>
      <c r="AS484" s="196"/>
      <c r="AT484" s="196"/>
    </row>
    <row r="485" spans="22:46" x14ac:dyDescent="0.25">
      <c r="V485" s="196"/>
      <c r="W485" s="196"/>
      <c r="X485" s="196"/>
      <c r="Y485" s="196"/>
      <c r="Z485" s="196"/>
      <c r="AA485" s="196"/>
      <c r="AB485" s="196"/>
      <c r="AC485" s="196"/>
      <c r="AD485" s="196"/>
      <c r="AE485" s="196"/>
      <c r="AF485" s="196"/>
      <c r="AG485" s="196"/>
      <c r="AH485" s="196"/>
      <c r="AI485" s="196"/>
      <c r="AJ485" s="196"/>
      <c r="AK485" s="196"/>
      <c r="AL485" s="196"/>
      <c r="AM485" s="196"/>
      <c r="AN485" s="196"/>
      <c r="AO485" s="196"/>
      <c r="AP485" s="196"/>
      <c r="AQ485" s="196"/>
      <c r="AR485" s="196"/>
      <c r="AS485" s="196"/>
      <c r="AT485" s="196"/>
    </row>
    <row r="486" spans="22:46" x14ac:dyDescent="0.25">
      <c r="V486" s="196"/>
      <c r="W486" s="196"/>
      <c r="X486" s="196"/>
      <c r="Y486" s="196"/>
      <c r="Z486" s="196"/>
      <c r="AA486" s="196"/>
      <c r="AB486" s="196"/>
      <c r="AC486" s="196"/>
      <c r="AD486" s="196"/>
      <c r="AE486" s="196"/>
      <c r="AF486" s="196"/>
      <c r="AG486" s="196"/>
      <c r="AH486" s="196"/>
      <c r="AI486" s="196"/>
      <c r="AJ486" s="196"/>
      <c r="AK486" s="196"/>
      <c r="AL486" s="196"/>
      <c r="AM486" s="196"/>
      <c r="AN486" s="196"/>
      <c r="AO486" s="196"/>
      <c r="AP486" s="196"/>
      <c r="AQ486" s="196"/>
      <c r="AR486" s="196"/>
      <c r="AS486" s="196"/>
      <c r="AT486" s="196"/>
    </row>
  </sheetData>
  <mergeCells count="23">
    <mergeCell ref="A43:C43"/>
    <mergeCell ref="A1:I1"/>
    <mergeCell ref="A3:I3"/>
    <mergeCell ref="A5:C5"/>
    <mergeCell ref="A8:C8"/>
    <mergeCell ref="A9:C9"/>
    <mergeCell ref="A6:C6"/>
    <mergeCell ref="A7:C7"/>
    <mergeCell ref="A160:C160"/>
    <mergeCell ref="A161:C161"/>
    <mergeCell ref="A162:C162"/>
    <mergeCell ref="A163:C163"/>
    <mergeCell ref="A44:C44"/>
    <mergeCell ref="A52:C52"/>
    <mergeCell ref="A61:C61"/>
    <mergeCell ref="A77:C77"/>
    <mergeCell ref="A84:C84"/>
    <mergeCell ref="A91:C91"/>
    <mergeCell ref="A106:C106"/>
    <mergeCell ref="A121:C121"/>
    <mergeCell ref="A136:C136"/>
    <mergeCell ref="A153:C153"/>
    <mergeCell ref="A54:C54"/>
  </mergeCells>
  <pageMargins left="0.11811023622047245" right="0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Marina</cp:lastModifiedBy>
  <cp:lastPrinted>2023-10-10T06:45:45Z</cp:lastPrinted>
  <dcterms:created xsi:type="dcterms:W3CDTF">2022-08-12T12:51:27Z</dcterms:created>
  <dcterms:modified xsi:type="dcterms:W3CDTF">2023-10-11T07:10:21Z</dcterms:modified>
</cp:coreProperties>
</file>