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ina\Desktop\TAJNIŠTVO\financijski planovi\2025\"/>
    </mc:Choice>
  </mc:AlternateContent>
  <xr:revisionPtr revIDLastSave="0" documentId="8_{345337D7-F161-49E0-A540-8188EBAD4380}" xr6:coauthVersionLast="37" xr6:coauthVersionMax="37" xr10:uidLastSave="{00000000-0000-0000-0000-000000000000}"/>
  <bookViews>
    <workbookView xWindow="0" yWindow="0" windowWidth="28800" windowHeight="1248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 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9" i="11" l="1"/>
  <c r="E318" i="11" s="1"/>
  <c r="E317" i="11" s="1"/>
  <c r="E296" i="11"/>
  <c r="E307" i="11"/>
  <c r="I307" i="11"/>
  <c r="H307" i="11"/>
  <c r="G307" i="11"/>
  <c r="F307" i="11"/>
  <c r="I300" i="11"/>
  <c r="H300" i="11"/>
  <c r="G300" i="11"/>
  <c r="F300" i="11"/>
  <c r="E300" i="11"/>
  <c r="I460" i="11" l="1"/>
  <c r="I459" i="11" s="1"/>
  <c r="I458" i="11" s="1"/>
  <c r="I457" i="11" s="1"/>
  <c r="H460" i="11"/>
  <c r="H459" i="11" s="1"/>
  <c r="H458" i="11" s="1"/>
  <c r="H457" i="11" s="1"/>
  <c r="G460" i="11"/>
  <c r="G459" i="11" s="1"/>
  <c r="G458" i="11" s="1"/>
  <c r="G457" i="11" s="1"/>
  <c r="I148" i="11"/>
  <c r="I147" i="11" s="1"/>
  <c r="H148" i="11"/>
  <c r="H147" i="11" s="1"/>
  <c r="G148" i="11"/>
  <c r="G147" i="11" s="1"/>
  <c r="I144" i="11"/>
  <c r="H144" i="11"/>
  <c r="G144" i="11"/>
  <c r="I142" i="11"/>
  <c r="H142" i="11"/>
  <c r="G142" i="11"/>
  <c r="I140" i="11"/>
  <c r="H140" i="11"/>
  <c r="G140" i="11"/>
  <c r="F148" i="11"/>
  <c r="F147" i="11" s="1"/>
  <c r="E148" i="11"/>
  <c r="E147" i="11" s="1"/>
  <c r="F144" i="11"/>
  <c r="E144" i="11"/>
  <c r="F142" i="11"/>
  <c r="E142" i="11"/>
  <c r="F140" i="11"/>
  <c r="E140" i="11"/>
  <c r="I80" i="11"/>
  <c r="I79" i="11" s="1"/>
  <c r="I78" i="11" s="1"/>
  <c r="I76" i="11" s="1"/>
  <c r="H80" i="11"/>
  <c r="H79" i="11" s="1"/>
  <c r="H78" i="11" s="1"/>
  <c r="H76" i="11" s="1"/>
  <c r="G139" i="11" l="1"/>
  <c r="G138" i="11" s="1"/>
  <c r="E139" i="11"/>
  <c r="E138" i="11" s="1"/>
  <c r="E136" i="11" s="1"/>
  <c r="F139" i="11"/>
  <c r="F138" i="11" s="1"/>
  <c r="F136" i="11" s="1"/>
  <c r="H139" i="11"/>
  <c r="H138" i="11" s="1"/>
  <c r="I139" i="11"/>
  <c r="I138" i="11" s="1"/>
  <c r="E409" i="11" l="1"/>
  <c r="E186" i="11"/>
  <c r="E185" i="11" s="1"/>
  <c r="E184" i="11" s="1"/>
  <c r="H185" i="11"/>
  <c r="H183" i="11" s="1"/>
  <c r="G185" i="11"/>
  <c r="G183" i="11" s="1"/>
  <c r="F186" i="11"/>
  <c r="F185" i="11" s="1"/>
  <c r="F183" i="11" s="1"/>
  <c r="I185" i="11"/>
  <c r="I183" i="11" s="1"/>
  <c r="E161" i="11"/>
  <c r="E11" i="11"/>
  <c r="F11" i="11"/>
  <c r="G11" i="11"/>
  <c r="H11" i="11"/>
  <c r="I11" i="11"/>
  <c r="E15" i="11"/>
  <c r="F15" i="11"/>
  <c r="G15" i="11"/>
  <c r="H15" i="11"/>
  <c r="I15" i="11"/>
  <c r="E20" i="11"/>
  <c r="F20" i="11"/>
  <c r="G20" i="11"/>
  <c r="H20" i="11"/>
  <c r="I20" i="11"/>
  <c r="E29" i="11"/>
  <c r="F29" i="11"/>
  <c r="G29" i="11"/>
  <c r="H29" i="11"/>
  <c r="I29" i="11"/>
  <c r="E41" i="11"/>
  <c r="E40" i="11" s="1"/>
  <c r="F41" i="11"/>
  <c r="F40" i="11" s="1"/>
  <c r="G41" i="11"/>
  <c r="G40" i="11" s="1"/>
  <c r="H41" i="11"/>
  <c r="H40" i="11" s="1"/>
  <c r="I41" i="11"/>
  <c r="I40" i="11" s="1"/>
  <c r="E47" i="11"/>
  <c r="F47" i="11"/>
  <c r="G47" i="11"/>
  <c r="H47" i="11"/>
  <c r="I47" i="11"/>
  <c r="E49" i="11"/>
  <c r="F49" i="11"/>
  <c r="G49" i="11"/>
  <c r="H49" i="11"/>
  <c r="I49" i="11"/>
  <c r="E56" i="11"/>
  <c r="E55" i="11" s="1"/>
  <c r="F56" i="11"/>
  <c r="F55" i="11" s="1"/>
  <c r="G56" i="11"/>
  <c r="G55" i="11" s="1"/>
  <c r="H56" i="11"/>
  <c r="H55" i="11" s="1"/>
  <c r="I56" i="11"/>
  <c r="I55" i="11" s="1"/>
  <c r="E64" i="11"/>
  <c r="F64" i="11"/>
  <c r="G64" i="11"/>
  <c r="E68" i="11"/>
  <c r="F68" i="11"/>
  <c r="G68" i="11"/>
  <c r="E72" i="11"/>
  <c r="F72" i="11"/>
  <c r="G72" i="11"/>
  <c r="E74" i="11"/>
  <c r="F74" i="11"/>
  <c r="G74" i="11"/>
  <c r="E80" i="11"/>
  <c r="E79" i="11" s="1"/>
  <c r="E78" i="11" s="1"/>
  <c r="E76" i="11" s="1"/>
  <c r="F80" i="11"/>
  <c r="F79" i="11" s="1"/>
  <c r="F78" i="11" s="1"/>
  <c r="F76" i="11" s="1"/>
  <c r="G80" i="11"/>
  <c r="G79" i="11" s="1"/>
  <c r="G78" i="11" s="1"/>
  <c r="G76" i="11" s="1"/>
  <c r="E87" i="11"/>
  <c r="E83" i="11" s="1"/>
  <c r="F87" i="11"/>
  <c r="F86" i="11" s="1"/>
  <c r="F85" i="11" s="1"/>
  <c r="G87" i="11"/>
  <c r="G86" i="11" s="1"/>
  <c r="G85" i="11" s="1"/>
  <c r="H87" i="11"/>
  <c r="H86" i="11" s="1"/>
  <c r="H85" i="11" s="1"/>
  <c r="I87" i="11"/>
  <c r="I86" i="11" s="1"/>
  <c r="I85" i="11" s="1"/>
  <c r="E94" i="11"/>
  <c r="F94" i="11"/>
  <c r="E96" i="11"/>
  <c r="F96" i="11"/>
  <c r="E98" i="11"/>
  <c r="F98" i="11"/>
  <c r="E102" i="11"/>
  <c r="E101" i="11" s="1"/>
  <c r="F102" i="11"/>
  <c r="F101" i="11" s="1"/>
  <c r="E109" i="11"/>
  <c r="F109" i="11"/>
  <c r="G109" i="11"/>
  <c r="H109" i="11"/>
  <c r="I109" i="11"/>
  <c r="E111" i="11"/>
  <c r="F111" i="11"/>
  <c r="G111" i="11"/>
  <c r="H111" i="11"/>
  <c r="I111" i="11"/>
  <c r="E113" i="11"/>
  <c r="F113" i="11"/>
  <c r="G113" i="11"/>
  <c r="H113" i="11"/>
  <c r="I113" i="11"/>
  <c r="E117" i="11"/>
  <c r="E116" i="11" s="1"/>
  <c r="F117" i="11"/>
  <c r="F116" i="11" s="1"/>
  <c r="G117" i="11"/>
  <c r="G116" i="11" s="1"/>
  <c r="H117" i="11"/>
  <c r="H116" i="11" s="1"/>
  <c r="I117" i="11"/>
  <c r="I116" i="11" s="1"/>
  <c r="E124" i="11"/>
  <c r="F124" i="11"/>
  <c r="G124" i="11"/>
  <c r="H124" i="11"/>
  <c r="I124" i="11"/>
  <c r="E126" i="11"/>
  <c r="F126" i="11"/>
  <c r="G126" i="11"/>
  <c r="H126" i="11"/>
  <c r="I126" i="11"/>
  <c r="E128" i="11"/>
  <c r="F128" i="11"/>
  <c r="G128" i="11"/>
  <c r="H128" i="11"/>
  <c r="I128" i="11"/>
  <c r="E132" i="11"/>
  <c r="E131" i="11" s="1"/>
  <c r="F132" i="11"/>
  <c r="F131" i="11" s="1"/>
  <c r="G132" i="11"/>
  <c r="G131" i="11" s="1"/>
  <c r="H132" i="11"/>
  <c r="H131" i="11" s="1"/>
  <c r="I132" i="11"/>
  <c r="I131" i="11" s="1"/>
  <c r="E157" i="11"/>
  <c r="E156" i="11" s="1"/>
  <c r="E155" i="11" s="1"/>
  <c r="E153" i="11" s="1"/>
  <c r="E152" i="11" s="1"/>
  <c r="F157" i="11"/>
  <c r="F156" i="11" s="1"/>
  <c r="F155" i="11" s="1"/>
  <c r="F153" i="11" s="1"/>
  <c r="F152" i="11" s="1"/>
  <c r="G157" i="11"/>
  <c r="G156" i="11" s="1"/>
  <c r="G155" i="11" s="1"/>
  <c r="G153" i="11" s="1"/>
  <c r="G152" i="11" s="1"/>
  <c r="H157" i="11"/>
  <c r="H156" i="11" s="1"/>
  <c r="H155" i="11" s="1"/>
  <c r="H153" i="11" s="1"/>
  <c r="H152" i="11" s="1"/>
  <c r="I157" i="11"/>
  <c r="I156" i="11" s="1"/>
  <c r="I155" i="11" s="1"/>
  <c r="I153" i="11" s="1"/>
  <c r="I152" i="11" s="1"/>
  <c r="E170" i="11"/>
  <c r="E169" i="11" s="1"/>
  <c r="E168" i="11" s="1"/>
  <c r="E176" i="11"/>
  <c r="E175" i="11" s="1"/>
  <c r="E174" i="11" s="1"/>
  <c r="E173" i="11" s="1"/>
  <c r="E181" i="11"/>
  <c r="E180" i="11" s="1"/>
  <c r="E179" i="11" s="1"/>
  <c r="E178" i="11" s="1"/>
  <c r="E195" i="11"/>
  <c r="F195" i="11"/>
  <c r="G195" i="11"/>
  <c r="H195" i="11"/>
  <c r="I195" i="11"/>
  <c r="E199" i="11"/>
  <c r="F199" i="11"/>
  <c r="G199" i="11"/>
  <c r="H199" i="11"/>
  <c r="I199" i="11"/>
  <c r="E206" i="11"/>
  <c r="F206" i="11"/>
  <c r="G206" i="11"/>
  <c r="H206" i="11"/>
  <c r="I206" i="11"/>
  <c r="E216" i="11"/>
  <c r="F216" i="11"/>
  <c r="G216" i="11"/>
  <c r="H216" i="11"/>
  <c r="I216" i="11"/>
  <c r="E223" i="11"/>
  <c r="E222" i="11" s="1"/>
  <c r="F223" i="11"/>
  <c r="F222" i="11" s="1"/>
  <c r="G223" i="11"/>
  <c r="G222" i="11" s="1"/>
  <c r="H223" i="11"/>
  <c r="H222" i="11" s="1"/>
  <c r="I223" i="11"/>
  <c r="I222" i="11" s="1"/>
  <c r="E228" i="11"/>
  <c r="E227" i="11" s="1"/>
  <c r="E226" i="11" s="1"/>
  <c r="F228" i="11"/>
  <c r="F227" i="11" s="1"/>
  <c r="F226" i="11" s="1"/>
  <c r="G228" i="11"/>
  <c r="G227" i="11" s="1"/>
  <c r="G226" i="11" s="1"/>
  <c r="H228" i="11"/>
  <c r="H227" i="11" s="1"/>
  <c r="H226" i="11" s="1"/>
  <c r="I228" i="11"/>
  <c r="I227" i="11" s="1"/>
  <c r="I226" i="11" s="1"/>
  <c r="E235" i="11"/>
  <c r="F235" i="11"/>
  <c r="G235" i="11"/>
  <c r="H235" i="11"/>
  <c r="I235" i="11"/>
  <c r="E237" i="11"/>
  <c r="F237" i="11"/>
  <c r="G237" i="11"/>
  <c r="H237" i="11"/>
  <c r="I237" i="11"/>
  <c r="E239" i="11"/>
  <c r="F239" i="11"/>
  <c r="G239" i="11"/>
  <c r="H239" i="11"/>
  <c r="I239" i="11"/>
  <c r="E243" i="11"/>
  <c r="F243" i="11"/>
  <c r="G243" i="11"/>
  <c r="H243" i="11"/>
  <c r="I243" i="11"/>
  <c r="E245" i="11"/>
  <c r="F245" i="11"/>
  <c r="G245" i="11"/>
  <c r="H245" i="11"/>
  <c r="I245" i="11"/>
  <c r="E249" i="11"/>
  <c r="F249" i="11"/>
  <c r="G249" i="11"/>
  <c r="H249" i="11"/>
  <c r="I249" i="11"/>
  <c r="E254" i="11"/>
  <c r="F254" i="11"/>
  <c r="G254" i="11"/>
  <c r="H254" i="11"/>
  <c r="I254" i="11"/>
  <c r="E258" i="11"/>
  <c r="F258" i="11"/>
  <c r="G258" i="11"/>
  <c r="H258" i="11"/>
  <c r="I258" i="11"/>
  <c r="E262" i="11"/>
  <c r="F262" i="11"/>
  <c r="G262" i="11"/>
  <c r="H262" i="11"/>
  <c r="I262" i="11"/>
  <c r="E264" i="11"/>
  <c r="F264" i="11"/>
  <c r="G264" i="11"/>
  <c r="H264" i="11"/>
  <c r="I264" i="11"/>
  <c r="E270" i="11"/>
  <c r="F270" i="11"/>
  <c r="G270" i="11"/>
  <c r="H270" i="11"/>
  <c r="I270" i="11"/>
  <c r="E274" i="11"/>
  <c r="F274" i="11"/>
  <c r="G274" i="11"/>
  <c r="H274" i="11"/>
  <c r="I274" i="11"/>
  <c r="E276" i="11"/>
  <c r="F276" i="11"/>
  <c r="G276" i="11"/>
  <c r="H276" i="11"/>
  <c r="I276" i="11"/>
  <c r="E281" i="11"/>
  <c r="F281" i="11"/>
  <c r="G281" i="11"/>
  <c r="H281" i="11"/>
  <c r="I281" i="11"/>
  <c r="E285" i="11"/>
  <c r="F285" i="11"/>
  <c r="G285" i="11"/>
  <c r="H285" i="11"/>
  <c r="I285" i="11"/>
  <c r="E292" i="11"/>
  <c r="E291" i="11" s="1"/>
  <c r="F292" i="11"/>
  <c r="F291" i="11" s="1"/>
  <c r="F290" i="11" s="1"/>
  <c r="G292" i="11"/>
  <c r="G291" i="11" s="1"/>
  <c r="G290" i="11" s="1"/>
  <c r="H292" i="11"/>
  <c r="H291" i="11" s="1"/>
  <c r="H290" i="11" s="1"/>
  <c r="I292" i="11"/>
  <c r="I291" i="11" s="1"/>
  <c r="I290" i="11" s="1"/>
  <c r="F296" i="11"/>
  <c r="G296" i="11"/>
  <c r="H296" i="11"/>
  <c r="I296" i="11"/>
  <c r="E325" i="11"/>
  <c r="F325" i="11"/>
  <c r="G325" i="11"/>
  <c r="H325" i="11"/>
  <c r="I325" i="11"/>
  <c r="E328" i="11"/>
  <c r="F328" i="11"/>
  <c r="G328" i="11"/>
  <c r="H328" i="11"/>
  <c r="I328" i="11"/>
  <c r="E335" i="11"/>
  <c r="F335" i="11"/>
  <c r="G335" i="11"/>
  <c r="H335" i="11"/>
  <c r="I335" i="11"/>
  <c r="E345" i="11"/>
  <c r="F345" i="11"/>
  <c r="G345" i="11"/>
  <c r="H345" i="11"/>
  <c r="I345" i="11"/>
  <c r="E351" i="11"/>
  <c r="E350" i="11" s="1"/>
  <c r="E349" i="11" s="1"/>
  <c r="E348" i="11" s="1"/>
  <c r="E357" i="11"/>
  <c r="F357" i="11"/>
  <c r="G357" i="11"/>
  <c r="H357" i="11"/>
  <c r="I357" i="11"/>
  <c r="E359" i="11"/>
  <c r="F359" i="11"/>
  <c r="G359" i="11"/>
  <c r="H359" i="11"/>
  <c r="I359" i="11"/>
  <c r="E361" i="11"/>
  <c r="F361" i="11"/>
  <c r="G361" i="11"/>
  <c r="H361" i="11"/>
  <c r="I361" i="11"/>
  <c r="E365" i="11"/>
  <c r="F365" i="11"/>
  <c r="F364" i="11" s="1"/>
  <c r="G365" i="11"/>
  <c r="G364" i="11" s="1"/>
  <c r="H365" i="11"/>
  <c r="H364" i="11" s="1"/>
  <c r="I365" i="11"/>
  <c r="I364" i="11" s="1"/>
  <c r="E367" i="11"/>
  <c r="E371" i="11"/>
  <c r="E378" i="11"/>
  <c r="F378" i="11"/>
  <c r="G378" i="11"/>
  <c r="H378" i="11"/>
  <c r="I378" i="11"/>
  <c r="E380" i="11"/>
  <c r="F380" i="11"/>
  <c r="G380" i="11"/>
  <c r="H380" i="11"/>
  <c r="I380" i="11"/>
  <c r="E385" i="11"/>
  <c r="E384" i="11" s="1"/>
  <c r="E383" i="11" s="1"/>
  <c r="E382" i="11" s="1"/>
  <c r="F385" i="11"/>
  <c r="F384" i="11" s="1"/>
  <c r="F383" i="11" s="1"/>
  <c r="F382" i="11" s="1"/>
  <c r="G385" i="11"/>
  <c r="G384" i="11" s="1"/>
  <c r="G383" i="11" s="1"/>
  <c r="G382" i="11" s="1"/>
  <c r="H385" i="11"/>
  <c r="H384" i="11" s="1"/>
  <c r="H383" i="11" s="1"/>
  <c r="H382" i="11" s="1"/>
  <c r="I385" i="11"/>
  <c r="I384" i="11" s="1"/>
  <c r="I383" i="11" s="1"/>
  <c r="I382" i="11" s="1"/>
  <c r="E391" i="11"/>
  <c r="E390" i="11" s="1"/>
  <c r="E389" i="11" s="1"/>
  <c r="E387" i="11" s="1"/>
  <c r="F391" i="11"/>
  <c r="F390" i="11" s="1"/>
  <c r="F389" i="11" s="1"/>
  <c r="G391" i="11"/>
  <c r="G390" i="11" s="1"/>
  <c r="G389" i="11" s="1"/>
  <c r="G387" i="11" s="1"/>
  <c r="H391" i="11"/>
  <c r="H390" i="11" s="1"/>
  <c r="H389" i="11" s="1"/>
  <c r="H387" i="11" s="1"/>
  <c r="I391" i="11"/>
  <c r="I390" i="11" s="1"/>
  <c r="I389" i="11" s="1"/>
  <c r="I387" i="11" s="1"/>
  <c r="E396" i="11"/>
  <c r="E395" i="11" s="1"/>
  <c r="E394" i="11" s="1"/>
  <c r="F396" i="11"/>
  <c r="F395" i="11" s="1"/>
  <c r="F394" i="11" s="1"/>
  <c r="G396" i="11"/>
  <c r="G395" i="11" s="1"/>
  <c r="G394" i="11" s="1"/>
  <c r="H396" i="11"/>
  <c r="H395" i="11" s="1"/>
  <c r="H394" i="11" s="1"/>
  <c r="I396" i="11"/>
  <c r="I395" i="11" s="1"/>
  <c r="I394" i="11" s="1"/>
  <c r="E401" i="11"/>
  <c r="E400" i="11" s="1"/>
  <c r="E399" i="11" s="1"/>
  <c r="F401" i="11"/>
  <c r="F400" i="11" s="1"/>
  <c r="F399" i="11" s="1"/>
  <c r="G401" i="11"/>
  <c r="G400" i="11" s="1"/>
  <c r="G399" i="11" s="1"/>
  <c r="H401" i="11"/>
  <c r="H400" i="11" s="1"/>
  <c r="H399" i="11" s="1"/>
  <c r="I401" i="11"/>
  <c r="I400" i="11" s="1"/>
  <c r="I399" i="11" s="1"/>
  <c r="E405" i="11"/>
  <c r="F405" i="11"/>
  <c r="F404" i="11" s="1"/>
  <c r="F403" i="11" s="1"/>
  <c r="G405" i="11"/>
  <c r="G404" i="11" s="1"/>
  <c r="G403" i="11" s="1"/>
  <c r="H405" i="11"/>
  <c r="H404" i="11" s="1"/>
  <c r="H403" i="11" s="1"/>
  <c r="I405" i="11"/>
  <c r="I404" i="11" s="1"/>
  <c r="I403" i="11" s="1"/>
  <c r="E416" i="11"/>
  <c r="E418" i="11"/>
  <c r="E423" i="11"/>
  <c r="E422" i="11" s="1"/>
  <c r="E421" i="11" s="1"/>
  <c r="E420" i="11" s="1"/>
  <c r="E428" i="11"/>
  <c r="E433" i="11"/>
  <c r="E435" i="11"/>
  <c r="E440" i="11"/>
  <c r="E442" i="11"/>
  <c r="E445" i="11"/>
  <c r="E444" i="11" s="1"/>
  <c r="E451" i="11"/>
  <c r="E450" i="11" s="1"/>
  <c r="E449" i="11" s="1"/>
  <c r="F451" i="11"/>
  <c r="F450" i="11" s="1"/>
  <c r="F449" i="11" s="1"/>
  <c r="G451" i="11"/>
  <c r="G450" i="11" s="1"/>
  <c r="G449" i="11" s="1"/>
  <c r="H451" i="11"/>
  <c r="H450" i="11" s="1"/>
  <c r="H449" i="11" s="1"/>
  <c r="I451" i="11"/>
  <c r="I450" i="11" s="1"/>
  <c r="I449" i="11" s="1"/>
  <c r="E455" i="11"/>
  <c r="E454" i="11" s="1"/>
  <c r="E453" i="11" s="1"/>
  <c r="F455" i="11"/>
  <c r="F454" i="11" s="1"/>
  <c r="F453" i="11" s="1"/>
  <c r="G455" i="11"/>
  <c r="G454" i="11" s="1"/>
  <c r="G453" i="11" s="1"/>
  <c r="H455" i="11"/>
  <c r="H454" i="11" s="1"/>
  <c r="H453" i="11" s="1"/>
  <c r="I455" i="11"/>
  <c r="I454" i="11" s="1"/>
  <c r="I453" i="11" s="1"/>
  <c r="E460" i="11"/>
  <c r="E459" i="11" s="1"/>
  <c r="E458" i="11" s="1"/>
  <c r="E457" i="11" s="1"/>
  <c r="F387" i="11" l="1"/>
  <c r="E160" i="11"/>
  <c r="E159" i="11" s="1"/>
  <c r="E183" i="11"/>
  <c r="I377" i="11"/>
  <c r="I376" i="11" s="1"/>
  <c r="F10" i="11"/>
  <c r="F9" i="11" s="1"/>
  <c r="H108" i="11"/>
  <c r="E377" i="11"/>
  <c r="E376" i="11" s="1"/>
  <c r="E374" i="11" s="1"/>
  <c r="E167" i="11"/>
  <c r="E166" i="11" s="1"/>
  <c r="E165" i="11" s="1"/>
  <c r="E415" i="11"/>
  <c r="E414" i="11" s="1"/>
  <c r="E412" i="11" s="1"/>
  <c r="H10" i="11"/>
  <c r="H9" i="11" s="1"/>
  <c r="E447" i="11"/>
  <c r="H377" i="11"/>
  <c r="H376" i="11" s="1"/>
  <c r="E280" i="11"/>
  <c r="E279" i="11" s="1"/>
  <c r="E278" i="11" s="1"/>
  <c r="I46" i="11"/>
  <c r="I45" i="11" s="1"/>
  <c r="I43" i="11" s="1"/>
  <c r="F242" i="11"/>
  <c r="G324" i="11"/>
  <c r="G323" i="11" s="1"/>
  <c r="G288" i="11" s="1"/>
  <c r="E290" i="11"/>
  <c r="E432" i="11"/>
  <c r="E431" i="11" s="1"/>
  <c r="E430" i="11" s="1"/>
  <c r="F324" i="11"/>
  <c r="F323" i="11" s="1"/>
  <c r="F288" i="11" s="1"/>
  <c r="G10" i="11"/>
  <c r="G9" i="11" s="1"/>
  <c r="G377" i="11"/>
  <c r="G376" i="11" s="1"/>
  <c r="E123" i="11"/>
  <c r="E122" i="11" s="1"/>
  <c r="E120" i="11" s="1"/>
  <c r="I108" i="11"/>
  <c r="I107" i="11" s="1"/>
  <c r="I105" i="11" s="1"/>
  <c r="F234" i="11"/>
  <c r="E408" i="11"/>
  <c r="E407" i="11" s="1"/>
  <c r="E404" i="11" s="1"/>
  <c r="E403" i="11" s="1"/>
  <c r="I356" i="11"/>
  <c r="I355" i="11" s="1"/>
  <c r="I353" i="11" s="1"/>
  <c r="H242" i="11"/>
  <c r="E234" i="11"/>
  <c r="I83" i="11"/>
  <c r="F108" i="11"/>
  <c r="F107" i="11" s="1"/>
  <c r="F105" i="11" s="1"/>
  <c r="H253" i="11"/>
  <c r="H252" i="11" s="1"/>
  <c r="H251" i="11" s="1"/>
  <c r="H248" i="11" s="1"/>
  <c r="H46" i="11"/>
  <c r="H45" i="11" s="1"/>
  <c r="H43" i="11" s="1"/>
  <c r="F356" i="11"/>
  <c r="F355" i="11" s="1"/>
  <c r="F353" i="11" s="1"/>
  <c r="G46" i="11"/>
  <c r="G45" i="11" s="1"/>
  <c r="G43" i="11" s="1"/>
  <c r="E439" i="11"/>
  <c r="E438" i="11" s="1"/>
  <c r="E437" i="11" s="1"/>
  <c r="I447" i="11"/>
  <c r="H269" i="11"/>
  <c r="H268" i="11" s="1"/>
  <c r="H267" i="11" s="1"/>
  <c r="G242" i="11"/>
  <c r="E269" i="11"/>
  <c r="E268" i="11" s="1"/>
  <c r="E267" i="11" s="1"/>
  <c r="F269" i="11"/>
  <c r="F268" i="11" s="1"/>
  <c r="F267" i="11" s="1"/>
  <c r="G108" i="11"/>
  <c r="G107" i="11" s="1"/>
  <c r="G105" i="11" s="1"/>
  <c r="I269" i="11"/>
  <c r="I268" i="11" s="1"/>
  <c r="I267" i="11" s="1"/>
  <c r="E253" i="11"/>
  <c r="E252" i="11" s="1"/>
  <c r="E251" i="11" s="1"/>
  <c r="E248" i="11" s="1"/>
  <c r="F63" i="11"/>
  <c r="F62" i="11" s="1"/>
  <c r="F60" i="11" s="1"/>
  <c r="E356" i="11"/>
  <c r="I123" i="11"/>
  <c r="I122" i="11" s="1"/>
  <c r="I120" i="11" s="1"/>
  <c r="I234" i="11"/>
  <c r="I194" i="11"/>
  <c r="H123" i="11"/>
  <c r="H122" i="11" s="1"/>
  <c r="H120" i="11" s="1"/>
  <c r="E324" i="11"/>
  <c r="E323" i="11" s="1"/>
  <c r="H234" i="11"/>
  <c r="H194" i="11"/>
  <c r="I242" i="11"/>
  <c r="G234" i="11"/>
  <c r="G194" i="11"/>
  <c r="F123" i="11"/>
  <c r="F122" i="11" s="1"/>
  <c r="F120" i="11" s="1"/>
  <c r="H447" i="11"/>
  <c r="G280" i="11"/>
  <c r="G279" i="11" s="1"/>
  <c r="G278" i="11" s="1"/>
  <c r="E194" i="11"/>
  <c r="E193" i="11" s="1"/>
  <c r="E190" i="11" s="1"/>
  <c r="G83" i="11"/>
  <c r="F280" i="11"/>
  <c r="F279" i="11" s="1"/>
  <c r="F278" i="11" s="1"/>
  <c r="F194" i="11"/>
  <c r="F193" i="11" s="1"/>
  <c r="F83" i="11"/>
  <c r="I10" i="11"/>
  <c r="I9" i="11" s="1"/>
  <c r="F447" i="11"/>
  <c r="F377" i="11"/>
  <c r="F376" i="11" s="1"/>
  <c r="E364" i="11"/>
  <c r="I253" i="11"/>
  <c r="I252" i="11" s="1"/>
  <c r="I251" i="11" s="1"/>
  <c r="I248" i="11" s="1"/>
  <c r="G253" i="11"/>
  <c r="G252" i="11" s="1"/>
  <c r="G251" i="11" s="1"/>
  <c r="G248" i="11" s="1"/>
  <c r="F93" i="11"/>
  <c r="F92" i="11" s="1"/>
  <c r="F90" i="11" s="1"/>
  <c r="G63" i="11"/>
  <c r="G62" i="11" s="1"/>
  <c r="G60" i="11" s="1"/>
  <c r="E108" i="11"/>
  <c r="E107" i="11" s="1"/>
  <c r="E105" i="11" s="1"/>
  <c r="E93" i="11"/>
  <c r="E92" i="11" s="1"/>
  <c r="E90" i="11" s="1"/>
  <c r="E46" i="11"/>
  <c r="E45" i="11" s="1"/>
  <c r="E43" i="11" s="1"/>
  <c r="E10" i="11"/>
  <c r="E9" i="11" s="1"/>
  <c r="I324" i="11"/>
  <c r="I323" i="11" s="1"/>
  <c r="I288" i="11" s="1"/>
  <c r="H324" i="11"/>
  <c r="H323" i="11" s="1"/>
  <c r="H288" i="11" s="1"/>
  <c r="G447" i="11"/>
  <c r="F253" i="11"/>
  <c r="F252" i="11" s="1"/>
  <c r="F251" i="11" s="1"/>
  <c r="F248" i="11" s="1"/>
  <c r="G123" i="11"/>
  <c r="G122" i="11" s="1"/>
  <c r="G120" i="11" s="1"/>
  <c r="H83" i="11"/>
  <c r="H107" i="11"/>
  <c r="H105" i="11" s="1"/>
  <c r="I280" i="11"/>
  <c r="I279" i="11" s="1"/>
  <c r="I278" i="11" s="1"/>
  <c r="F46" i="11"/>
  <c r="F45" i="11" s="1"/>
  <c r="F43" i="11" s="1"/>
  <c r="H280" i="11"/>
  <c r="H279" i="11" s="1"/>
  <c r="H278" i="11" s="1"/>
  <c r="G269" i="11"/>
  <c r="G268" i="11" s="1"/>
  <c r="G267" i="11" s="1"/>
  <c r="H356" i="11"/>
  <c r="H355" i="11" s="1"/>
  <c r="H353" i="11" s="1"/>
  <c r="E242" i="11"/>
  <c r="E427" i="11"/>
  <c r="E426" i="11" s="1"/>
  <c r="G356" i="11"/>
  <c r="G355" i="11" s="1"/>
  <c r="G353" i="11" s="1"/>
  <c r="E86" i="11"/>
  <c r="E85" i="11" s="1"/>
  <c r="E63" i="11"/>
  <c r="E62" i="11" s="1"/>
  <c r="E60" i="11" s="1"/>
  <c r="E7" i="11" l="1"/>
  <c r="E6" i="11"/>
  <c r="I193" i="11"/>
  <c r="H7" i="11"/>
  <c r="H6" i="11" s="1"/>
  <c r="G193" i="11"/>
  <c r="E288" i="11"/>
  <c r="H193" i="11"/>
  <c r="E355" i="11"/>
  <c r="E353" i="11" s="1"/>
  <c r="I7" i="11"/>
  <c r="I6" i="11" s="1"/>
  <c r="H233" i="11"/>
  <c r="I59" i="11"/>
  <c r="F233" i="11"/>
  <c r="E233" i="11"/>
  <c r="G233" i="11"/>
  <c r="G7" i="11"/>
  <c r="G6" i="11" s="1"/>
  <c r="I233" i="11"/>
  <c r="G59" i="11"/>
  <c r="H59" i="11"/>
  <c r="F59" i="11"/>
  <c r="E59" i="11"/>
  <c r="F7" i="11"/>
  <c r="F6" i="11" s="1"/>
  <c r="G34" i="10" l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F14" i="10" l="1"/>
  <c r="F22" i="10" s="1"/>
  <c r="F29" i="10" s="1"/>
  <c r="G14" i="10"/>
  <c r="H14" i="10"/>
  <c r="I14" i="10"/>
  <c r="J14" i="10"/>
  <c r="J22" i="10" s="1"/>
  <c r="J28" i="10" s="1"/>
  <c r="J29" i="10" s="1"/>
  <c r="I22" i="10"/>
  <c r="I28" i="10" s="1"/>
  <c r="I29" i="10" s="1"/>
  <c r="H22" i="10"/>
  <c r="H28" i="10" s="1"/>
  <c r="H29" i="10" s="1"/>
  <c r="G22" i="10"/>
  <c r="G28" i="10" s="1"/>
  <c r="G29" i="10" s="1"/>
</calcChain>
</file>

<file path=xl/sharedStrings.xml><?xml version="1.0" encoding="utf-8"?>
<sst xmlns="http://schemas.openxmlformats.org/spreadsheetml/2006/main" count="699" uniqueCount="259">
  <si>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</si>
  <si>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</si>
  <si>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</si>
  <si>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</si>
  <si>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</si>
  <si>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</si>
  <si>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</si>
  <si>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</si>
  <si>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</si>
  <si>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</si>
  <si>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</si>
  <si>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</si>
  <si>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</si>
  <si>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</si>
  <si>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</si>
  <si>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</si>
  <si>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</si>
  <si>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</si>
  <si>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</si>
  <si>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</si>
  <si>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</si>
  <si>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</si>
  <si>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</si>
  <si>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</si>
  <si>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</si>
  <si>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</si>
  <si>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</si>
  <si>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</si>
  <si>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</si>
  <si>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</si>
  <si>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</si>
  <si>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</si>
  <si>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</si>
  <si>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</si>
  <si>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</si>
  <si>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</si>
  <si>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</si>
  <si>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</si>
  <si>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</si>
  <si>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</si>
  <si>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</si>
  <si>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</si>
  <si>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</si>
  <si>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</si>
  <si>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</si>
  <si>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</si>
  <si>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</si>
  <si>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</si>
  <si>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</si>
  <si>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</si>
  <si>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</si>
  <si>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</si>
  <si>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</si>
  <si>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</si>
  <si>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</si>
  <si>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</si>
  <si>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</si>
  <si>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</si>
  <si>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</si>
  <si>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</si>
  <si>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</si>
  <si>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</si>
  <si>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</si>
  <si>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</si>
  <si>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</si>
  <si>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</si>
  <si>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</si>
  <si>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</si>
  <si>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</si>
  <si>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</si>
  <si>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</si>
  <si>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</si>
  <si>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</si>
  <si>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</si>
  <si>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</si>
  <si>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Ostali nespomenuti rashodi poslovanja</t>
  </si>
  <si>
    <t>Knjige-UDŽBENICI NISU RADNI</t>
  </si>
  <si>
    <t>Knjige, umjetnička djela i ostale izložbene vrijednosti</t>
  </si>
  <si>
    <t>Ostale naknade građanima i kućanstvima u naravi</t>
  </si>
  <si>
    <t>Ostale naknade građanima i kućanstvima iz proračuna</t>
  </si>
  <si>
    <t>Naknada građanima i kućanstvima na temelju osiguranja i druge naknade</t>
  </si>
  <si>
    <t>POMOĆI - OŠ</t>
  </si>
  <si>
    <t>Izvor financiranja 5.K.</t>
  </si>
  <si>
    <t>NABAVA UDŽBENIKA</t>
  </si>
  <si>
    <t>Tekući projekt T100020</t>
  </si>
  <si>
    <t>Naknade građanima i kućanstvima u novcu</t>
  </si>
  <si>
    <t>Naknade građanima i kućanstvima na temelju osiguranja i druge naknade</t>
  </si>
  <si>
    <t>Materijal i sirovine</t>
  </si>
  <si>
    <t>Rashodi za materijal i energiju</t>
  </si>
  <si>
    <t>PRIJEVOZ UČENIKA S TEŠKOĆAMA</t>
  </si>
  <si>
    <t>Tekući projekt T100019</t>
  </si>
  <si>
    <t>Usluge tekućeg i investicijs.održavanja</t>
  </si>
  <si>
    <t>Rashodi za usluge</t>
  </si>
  <si>
    <t>Materijal za tekuće i inv.održavanje</t>
  </si>
  <si>
    <t>TEKUĆE I INVESTICIJSKO ODRŽAVANJE</t>
  </si>
  <si>
    <t>Tekući projekt T100011</t>
  </si>
  <si>
    <t>Uredska oprema i namještaj</t>
  </si>
  <si>
    <t>Postrojenje i oprema</t>
  </si>
  <si>
    <t>Rashodi za nabavu proizvodne dugotrajne imovine</t>
  </si>
  <si>
    <t>Rashodi za nefinancijsku imovinu</t>
  </si>
  <si>
    <t>Dodatna ulaganja na građevinskim objektima</t>
  </si>
  <si>
    <t>Rashodi za dodatna ulaganja na nefinancijskoj imovini</t>
  </si>
  <si>
    <t>DODATNA ULAGANJA</t>
  </si>
  <si>
    <t>Tekući projekt T100013</t>
  </si>
  <si>
    <t>Knjige</t>
  </si>
  <si>
    <t>OPREMA ŠKOLA</t>
  </si>
  <si>
    <t>Tekući projekt T100012</t>
  </si>
  <si>
    <t>Doprinos za obvezno zdravstveno osiguranje</t>
  </si>
  <si>
    <t>Doprinosi na plaće</t>
  </si>
  <si>
    <t>Ostali rashodi za zaposlene</t>
  </si>
  <si>
    <t>Plaće za redovan rad</t>
  </si>
  <si>
    <t>Plaće (bruto)</t>
  </si>
  <si>
    <t>Postrojenja i oprema</t>
  </si>
  <si>
    <t>Službena putovanja</t>
  </si>
  <si>
    <t>Naknade troškova zaposlenima</t>
  </si>
  <si>
    <t>DONACIJE - OŠ</t>
  </si>
  <si>
    <t>Izvor financiranja 6.3.</t>
  </si>
  <si>
    <t>PRIHODI ZA POSEBNE NAMJENE - OŠ</t>
  </si>
  <si>
    <t>Izvor financiranja 4.L.</t>
  </si>
  <si>
    <t>OSTALE IZVANUČIONIČKE AKTIVNOSTI</t>
  </si>
  <si>
    <t>Tekući projekt T100010</t>
  </si>
  <si>
    <t>Tekući projekt T100009</t>
  </si>
  <si>
    <t>VLASTITI PRIHODI</t>
  </si>
  <si>
    <t>Izvor financiranja 3.3.</t>
  </si>
  <si>
    <t>UČENIČKE ZADRUGE</t>
  </si>
  <si>
    <t>Tekući projekt T100008</t>
  </si>
  <si>
    <t>Intelektualne i osobne usluge</t>
  </si>
  <si>
    <t>Zdravstvene i veterinarske usluge</t>
  </si>
  <si>
    <t>Sitni inventar i auto gume</t>
  </si>
  <si>
    <t>Uredski materijal i ost. Materijal</t>
  </si>
  <si>
    <t>Naknada za prijevoz, rad na terenu i odv. život</t>
  </si>
  <si>
    <t>Doprinos za obvezno zdravstveno osiguranje u slučaju nezaposlenosti - tužbe</t>
  </si>
  <si>
    <t>PRODUŽENI BORAVAK</t>
  </si>
  <si>
    <t>Tekući projekt T10006</t>
  </si>
  <si>
    <t>OBLJETNICA ŠKOLE</t>
  </si>
  <si>
    <t>Tekući projekt T100005</t>
  </si>
  <si>
    <t>Ostale usluge</t>
  </si>
  <si>
    <t>Računalne usluge</t>
  </si>
  <si>
    <t>Ostale naknade troškova zaposlenima</t>
  </si>
  <si>
    <t>Stručno usavršavanje zaposlenika</t>
  </si>
  <si>
    <t>Zakupnine i najamnine</t>
  </si>
  <si>
    <t>Komunalne usluge</t>
  </si>
  <si>
    <t>Usluge promidžbe i informiranja</t>
  </si>
  <si>
    <t>Usluge tekućeg i investicijskog održavanja</t>
  </si>
  <si>
    <t>Usluge telefona, pošte i prijevoza</t>
  </si>
  <si>
    <t>Službena, radna i zaštitna odjeća i obuća</t>
  </si>
  <si>
    <t>Materijal za tekuće i investicijsko održavanje</t>
  </si>
  <si>
    <t>Energija</t>
  </si>
  <si>
    <t>Uredski i ostali materijal</t>
  </si>
  <si>
    <t>Materijal i dijelovi tekućeg i investicijskog održavanja</t>
  </si>
  <si>
    <t>ŠKOLSKA KUHINJA</t>
  </si>
  <si>
    <t>Tekući projekt T100031</t>
  </si>
  <si>
    <t>Ostale usluge za komunikaciju i prijevoz</t>
  </si>
  <si>
    <t>Sitan inventar i auto gume</t>
  </si>
  <si>
    <t>Uredski materijal i ostali materijalni rashodi</t>
  </si>
  <si>
    <t>NATJECANJA</t>
  </si>
  <si>
    <t>Tekući projekt T100002</t>
  </si>
  <si>
    <t>Reprezentacija</t>
  </si>
  <si>
    <t>ŽUPANIJSKA STRUČNA VIJEĆA</t>
  </si>
  <si>
    <t>Tekući projekt T100001</t>
  </si>
  <si>
    <t>Zatezne kamate</t>
  </si>
  <si>
    <t>Financijski rashodi</t>
  </si>
  <si>
    <t>Troškovi sudskih postupaka</t>
  </si>
  <si>
    <t>Pristojbe i naknade</t>
  </si>
  <si>
    <t>Naknada za prijevoz, rad nat. i odvojeni život</t>
  </si>
  <si>
    <t>ADMINISTRATIVNO, TEHNIČKO I STRUČNO OSOBLJE</t>
  </si>
  <si>
    <t>Aktivnost A100002</t>
  </si>
  <si>
    <t>Uređaji, strojevi i oprema za ost namjene</t>
  </si>
  <si>
    <t>Rashodi za nabavu proizved. dugotrajne imovine</t>
  </si>
  <si>
    <t>Bankarske usluge i usluge platnog prom.</t>
  </si>
  <si>
    <t>Ostali financijski rashodi</t>
  </si>
  <si>
    <t>Pristojbe i naknade-nezap.invalida</t>
  </si>
  <si>
    <t>Članarine</t>
  </si>
  <si>
    <t>Materijal i dijelovi za tekuće i investicijsko održavanje</t>
  </si>
  <si>
    <t>VLASTITI PRIHODI - OŠ</t>
  </si>
  <si>
    <t>Izvor financiranja 3.</t>
  </si>
  <si>
    <t>RASHODI POSLOVANJA</t>
  </si>
  <si>
    <t>Aktivnost A100001</t>
  </si>
  <si>
    <t>PROGRAM OSNOVNIH ŠKOLA IZVAN ŽUPANIJSKOG PRORAČUNA</t>
  </si>
  <si>
    <t>Program 1001</t>
  </si>
  <si>
    <t>TEKUĆE I INVESTICIJSKO ODRŽAVANJE U ŠKOLSTVO</t>
  </si>
  <si>
    <t>Program 1003</t>
  </si>
  <si>
    <t>Opći prihodi i primici</t>
  </si>
  <si>
    <t>Izvor financiranja 1.1.</t>
  </si>
  <si>
    <t xml:space="preserve">KAPITALNO ULAGANJE </t>
  </si>
  <si>
    <t>Program 1002</t>
  </si>
  <si>
    <t>Naknade građanima i kućanstvima iz EU sredstava - Školska shema I Medni dan</t>
  </si>
  <si>
    <t>NOVA ŠKOLSKA SHEMA VOĆA I POVRĆA TE MLIJEKA I MLIJEČNIH PROIZVODA</t>
  </si>
  <si>
    <t>POTICAJ KORIŠTENJA SREDSTAVA IZ FONDOVA EU</t>
  </si>
  <si>
    <t>Doprinos za obvezno zdravst. osiguranje u slučaju nezap.i - tužbe</t>
  </si>
  <si>
    <t>Prsten potpore VII</t>
  </si>
  <si>
    <t>Tekući projekt T100055</t>
  </si>
  <si>
    <t>Prsten potpore VI</t>
  </si>
  <si>
    <t>Tekući projekt T100054</t>
  </si>
  <si>
    <t>Prsten potpore V</t>
  </si>
  <si>
    <t>Tekući projekt T100047</t>
  </si>
  <si>
    <t>Intelektulane usluge</t>
  </si>
  <si>
    <t>e- tehničar</t>
  </si>
  <si>
    <t>Tekući projekt T100041</t>
  </si>
  <si>
    <t>Naknade za rad predstavničkih i izvršnih tijela, povjerenstva i slično</t>
  </si>
  <si>
    <t>Tekući projekti T100003</t>
  </si>
  <si>
    <t>POJAČANI STANDARD U ŠKOLSTVU</t>
  </si>
  <si>
    <t>Enargija</t>
  </si>
  <si>
    <t>Energenti</t>
  </si>
  <si>
    <t>Aktivnost A100003</t>
  </si>
  <si>
    <t>Decentralizirana sredstva - OŠ</t>
  </si>
  <si>
    <t>Izvor financiranja 4.1.</t>
  </si>
  <si>
    <t>TEKUĆE I INVESTICIJSKO ODRŽAVANJE- MINIMALNI STANDARD</t>
  </si>
  <si>
    <t>Bankarske usluge i usluge platnog prometa</t>
  </si>
  <si>
    <t>Financijski  rashodi</t>
  </si>
  <si>
    <t>Pristojbe i naknade-provjera diploma</t>
  </si>
  <si>
    <t>Članarine i norme</t>
  </si>
  <si>
    <t>Premije osiguranja</t>
  </si>
  <si>
    <t>službena, radna i zaštitna odjeća i obuća</t>
  </si>
  <si>
    <t>MINIMALNI STANDARD U OSNOVNOM ŠKOLSTVU - MATERIJALNI RASHODI</t>
  </si>
  <si>
    <t>PROGRAM 1001</t>
  </si>
  <si>
    <t>Nagrade građanima i kućanst</t>
  </si>
  <si>
    <t>prihodi po posebnim propisima</t>
  </si>
  <si>
    <t>Vlastiti prihodi</t>
  </si>
  <si>
    <t>Tekući projekt T100058</t>
  </si>
  <si>
    <t>Ravnateljica</t>
  </si>
  <si>
    <t>Vesna Javor</t>
  </si>
  <si>
    <t>Predsjednica Školskog odbora</t>
  </si>
  <si>
    <t>Gordana Štefančić</t>
  </si>
  <si>
    <t>FINANCIJSKI PLAN PRORAČUNSKOG KORISNIKA JEDINICE LOKALNE I PODRUČNE (REGIONALNE) SAMOUPRAVE 
ZA 2025. I PROJEKCIJA ZA 2026. I 2027. GODINU</t>
  </si>
  <si>
    <t>Izvršenje 2023.</t>
  </si>
  <si>
    <t>Plan za 2025.</t>
  </si>
  <si>
    <t>Projekcija 
za 2027.</t>
  </si>
  <si>
    <t>Poslovni objekti</t>
  </si>
  <si>
    <t>REKONSTR. I DOGRADNJA OŠ IP</t>
  </si>
  <si>
    <t>Kapitalni projekt K100147</t>
  </si>
  <si>
    <t>Tekući projekt T100016</t>
  </si>
  <si>
    <t>KNJIGE ZA ŠKOLSKU KNJIŽNICU</t>
  </si>
  <si>
    <t>Knjige u knjižnicama</t>
  </si>
  <si>
    <t>Tekući projekt T100053</t>
  </si>
  <si>
    <t>Naknade građanima i kućanstvima u naravi</t>
  </si>
  <si>
    <t>Naknade građanima i i kućanstvima u novcu</t>
  </si>
  <si>
    <t>licence</t>
  </si>
  <si>
    <t>Tekući projekt T100027</t>
  </si>
  <si>
    <t>OPSKRBA BESPL. ZALIHAMA MESTR. POTR.</t>
  </si>
  <si>
    <t>Tekuće donacije</t>
  </si>
  <si>
    <t>Tekuće donacije u naravi</t>
  </si>
  <si>
    <t>Tekući plan 2024.</t>
  </si>
  <si>
    <t>Prsten potpore VIII</t>
  </si>
  <si>
    <t xml:space="preserve">Dodatna ulaganja </t>
  </si>
  <si>
    <t>4.1. Decentralizirana</t>
  </si>
  <si>
    <t>4.L. prihodi za posebne namjene</t>
  </si>
  <si>
    <t>6 Donacije</t>
  </si>
  <si>
    <t>6.3. donacije</t>
  </si>
  <si>
    <t>5.K. pomoći</t>
  </si>
  <si>
    <t>Tekućo plan 2024.</t>
  </si>
  <si>
    <t>09 OBRAZOVANJE</t>
  </si>
  <si>
    <t>091 Predškolsko i osnovno obrazovanje</t>
  </si>
  <si>
    <t>0912 Osnovno obratovanje</t>
  </si>
  <si>
    <t>096 dodatne usluge u obrazovanju</t>
  </si>
  <si>
    <t>Proračun za 2025.</t>
  </si>
  <si>
    <t>Projekcija proračuna
za 2027.</t>
  </si>
  <si>
    <t>ostali rashodi</t>
  </si>
  <si>
    <t>tek. Prijenos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</si>
</sst>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30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0" fillId="2" borderId="0" xfId="0" applyFill="1"/>
    <xf numFmtId="4" fontId="3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22" fillId="0" borderId="4" xfId="1" applyFont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left" vertical="center" wrapText="1" indent="1"/>
    </xf>
    <xf numFmtId="0" fontId="22" fillId="0" borderId="2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wrapText="1"/>
    </xf>
    <xf numFmtId="0" fontId="0" fillId="5" borderId="0" xfId="0" applyFill="1"/>
    <xf numFmtId="4" fontId="3" fillId="5" borderId="3" xfId="0" applyNumberFormat="1" applyFont="1" applyFill="1" applyBorder="1" applyAlignment="1">
      <alignment horizontal="right" wrapText="1"/>
    </xf>
    <xf numFmtId="4" fontId="3" fillId="5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wrapText="1"/>
    </xf>
    <xf numFmtId="0" fontId="6" fillId="5" borderId="4" xfId="0" applyFont="1" applyFill="1" applyBorder="1" applyAlignment="1">
      <alignment horizontal="left" vertical="center" wrapText="1" indent="1"/>
    </xf>
    <xf numFmtId="0" fontId="23" fillId="5" borderId="2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0" fillId="6" borderId="0" xfId="0" applyFill="1"/>
    <xf numFmtId="4" fontId="3" fillId="6" borderId="3" xfId="0" applyNumberFormat="1" applyFont="1" applyFill="1" applyBorder="1" applyAlignment="1">
      <alignment horizontal="right" wrapText="1"/>
    </xf>
    <xf numFmtId="4" fontId="3" fillId="6" borderId="3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0" fontId="6" fillId="6" borderId="3" xfId="0" applyFont="1" applyFill="1" applyBorder="1" applyAlignment="1">
      <alignment wrapText="1"/>
    </xf>
    <xf numFmtId="0" fontId="6" fillId="6" borderId="4" xfId="0" applyFont="1" applyFill="1" applyBorder="1" applyAlignment="1">
      <alignment horizontal="left" vertical="center" wrapText="1" indent="1"/>
    </xf>
    <xf numFmtId="0" fontId="23" fillId="6" borderId="2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0" fontId="0" fillId="7" borderId="0" xfId="0" applyFill="1"/>
    <xf numFmtId="4" fontId="3" fillId="7" borderId="3" xfId="0" applyNumberFormat="1" applyFont="1" applyFill="1" applyBorder="1" applyAlignment="1">
      <alignment horizontal="right" wrapText="1"/>
    </xf>
    <xf numFmtId="4" fontId="3" fillId="7" borderId="3" xfId="0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wrapText="1"/>
    </xf>
    <xf numFmtId="0" fontId="6" fillId="7" borderId="4" xfId="0" applyFont="1" applyFill="1" applyBorder="1" applyAlignment="1">
      <alignment horizontal="left" vertical="center" wrapText="1" indent="1"/>
    </xf>
    <xf numFmtId="0" fontId="23" fillId="7" borderId="2" xfId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0" fillId="8" borderId="0" xfId="0" applyFill="1"/>
    <xf numFmtId="4" fontId="3" fillId="8" borderId="3" xfId="0" applyNumberFormat="1" applyFont="1" applyFill="1" applyBorder="1" applyAlignment="1">
      <alignment horizontal="right" wrapText="1"/>
    </xf>
    <xf numFmtId="4" fontId="3" fillId="8" borderId="3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0" fontId="23" fillId="8" borderId="4" xfId="1" applyFont="1" applyFill="1" applyBorder="1" applyAlignment="1">
      <alignment horizontal="left" vertical="center" wrapText="1" readingOrder="1"/>
    </xf>
    <xf numFmtId="0" fontId="6" fillId="8" borderId="4" xfId="0" applyFont="1" applyFill="1" applyBorder="1" applyAlignment="1">
      <alignment horizontal="left" vertical="center" wrapText="1" indent="1"/>
    </xf>
    <xf numFmtId="0" fontId="23" fillId="8" borderId="2" xfId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wrapText="1" indent="1"/>
    </xf>
    <xf numFmtId="0" fontId="23" fillId="6" borderId="3" xfId="1" applyFont="1" applyFill="1" applyBorder="1" applyAlignment="1">
      <alignment horizontal="left" vertical="center" wrapText="1" readingOrder="1"/>
    </xf>
    <xf numFmtId="0" fontId="3" fillId="6" borderId="1" xfId="0" applyFont="1" applyFill="1" applyBorder="1" applyAlignment="1">
      <alignment horizontal="left" vertical="center" wrapText="1" indent="1"/>
    </xf>
    <xf numFmtId="0" fontId="23" fillId="7" borderId="3" xfId="1" applyFont="1" applyFill="1" applyBorder="1" applyAlignment="1">
      <alignment horizontal="left" vertical="center" wrapText="1" readingOrder="1"/>
    </xf>
    <xf numFmtId="0" fontId="3" fillId="7" borderId="1" xfId="0" applyFont="1" applyFill="1" applyBorder="1" applyAlignment="1">
      <alignment horizontal="left" vertical="center" wrapText="1" indent="1"/>
    </xf>
    <xf numFmtId="0" fontId="23" fillId="5" borderId="4" xfId="1" applyFont="1" applyFill="1" applyBorder="1" applyAlignment="1">
      <alignment horizontal="left" vertical="center" wrapText="1" readingOrder="1"/>
    </xf>
    <xf numFmtId="0" fontId="23" fillId="6" borderId="4" xfId="1" applyFont="1" applyFill="1" applyBorder="1" applyAlignment="1">
      <alignment horizontal="left" vertical="center" wrapText="1" readingOrder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0" fontId="3" fillId="5" borderId="4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wrapText="1"/>
    </xf>
    <xf numFmtId="0" fontId="3" fillId="6" borderId="4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center" wrapText="1"/>
    </xf>
    <xf numFmtId="0" fontId="24" fillId="5" borderId="3" xfId="0" applyFont="1" applyFill="1" applyBorder="1" applyAlignment="1">
      <alignment wrapText="1"/>
    </xf>
    <xf numFmtId="0" fontId="24" fillId="5" borderId="2" xfId="0" applyFont="1" applyFill="1" applyBorder="1" applyAlignment="1">
      <alignment horizontal="center" wrapText="1"/>
    </xf>
    <xf numFmtId="0" fontId="24" fillId="6" borderId="3" xfId="0" applyFont="1" applyFill="1" applyBorder="1" applyAlignment="1">
      <alignment wrapText="1"/>
    </xf>
    <xf numFmtId="0" fontId="24" fillId="6" borderId="2" xfId="0" applyFont="1" applyFill="1" applyBorder="1" applyAlignment="1">
      <alignment horizontal="center" wrapText="1"/>
    </xf>
    <xf numFmtId="0" fontId="24" fillId="7" borderId="3" xfId="0" applyFont="1" applyFill="1" applyBorder="1" applyAlignment="1">
      <alignment wrapText="1"/>
    </xf>
    <xf numFmtId="0" fontId="24" fillId="7" borderId="2" xfId="0" applyFont="1" applyFill="1" applyBorder="1" applyAlignment="1">
      <alignment horizontal="center" wrapText="1"/>
    </xf>
    <xf numFmtId="0" fontId="23" fillId="7" borderId="4" xfId="1" applyFont="1" applyFill="1" applyBorder="1" applyAlignment="1">
      <alignment horizontal="left" vertical="center" wrapText="1" readingOrder="1"/>
    </xf>
    <xf numFmtId="0" fontId="25" fillId="0" borderId="3" xfId="1" applyFont="1" applyBorder="1" applyAlignment="1">
      <alignment vertical="center" wrapText="1" readingOrder="1"/>
    </xf>
    <xf numFmtId="0" fontId="26" fillId="5" borderId="3" xfId="1" applyFont="1" applyFill="1" applyBorder="1" applyAlignment="1">
      <alignment vertical="center" wrapText="1" readingOrder="1"/>
    </xf>
    <xf numFmtId="0" fontId="26" fillId="6" borderId="3" xfId="1" applyFont="1" applyFill="1" applyBorder="1" applyAlignment="1">
      <alignment vertical="center" wrapText="1" readingOrder="1"/>
    </xf>
    <xf numFmtId="0" fontId="26" fillId="9" borderId="3" xfId="1" applyFont="1" applyFill="1" applyBorder="1" applyAlignment="1">
      <alignment vertical="center" wrapText="1" readingOrder="1"/>
    </xf>
    <xf numFmtId="0" fontId="3" fillId="8" borderId="4" xfId="0" applyFont="1" applyFill="1" applyBorder="1" applyAlignment="1">
      <alignment horizontal="left" vertical="center" wrapText="1" indent="1"/>
    </xf>
    <xf numFmtId="0" fontId="22" fillId="8" borderId="2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wrapText="1"/>
    </xf>
    <xf numFmtId="0" fontId="6" fillId="6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wrapText="1"/>
    </xf>
    <xf numFmtId="0" fontId="6" fillId="7" borderId="2" xfId="0" applyFont="1" applyFill="1" applyBorder="1" applyAlignment="1">
      <alignment horizontal="left" vertical="center" wrapText="1" indent="1"/>
    </xf>
    <xf numFmtId="0" fontId="22" fillId="0" borderId="3" xfId="1" applyFont="1" applyBorder="1" applyAlignment="1">
      <alignment horizontal="left" vertical="center" wrapText="1" readingOrder="1"/>
    </xf>
    <xf numFmtId="0" fontId="27" fillId="5" borderId="3" xfId="1" applyFont="1" applyFill="1" applyBorder="1" applyAlignment="1">
      <alignment horizontal="left" vertical="center" wrapText="1" readingOrder="1"/>
    </xf>
    <xf numFmtId="0" fontId="27" fillId="5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left" vertical="center" wrapText="1" readingOrder="1"/>
    </xf>
    <xf numFmtId="0" fontId="27" fillId="6" borderId="2" xfId="1" applyFont="1" applyFill="1" applyBorder="1" applyAlignment="1">
      <alignment horizontal="center" vertical="center" wrapText="1"/>
    </xf>
    <xf numFmtId="0" fontId="27" fillId="7" borderId="3" xfId="1" applyFont="1" applyFill="1" applyBorder="1" applyAlignment="1">
      <alignment horizontal="left" vertical="center" wrapText="1" readingOrder="1"/>
    </xf>
    <xf numFmtId="0" fontId="27" fillId="7" borderId="2" xfId="1" applyFont="1" applyFill="1" applyBorder="1" applyAlignment="1">
      <alignment horizontal="center" vertical="center" wrapText="1"/>
    </xf>
    <xf numFmtId="0" fontId="22" fillId="8" borderId="4" xfId="1" applyFont="1" applyFill="1" applyBorder="1" applyAlignment="1">
      <alignment horizontal="left" vertical="center" wrapText="1" readingOrder="1"/>
    </xf>
    <xf numFmtId="0" fontId="6" fillId="8" borderId="1" xfId="0" applyFont="1" applyFill="1" applyBorder="1"/>
    <xf numFmtId="0" fontId="6" fillId="8" borderId="4" xfId="0" applyFont="1" applyFill="1" applyBorder="1" applyAlignment="1">
      <alignment wrapText="1"/>
    </xf>
    <xf numFmtId="0" fontId="6" fillId="8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 indent="1"/>
    </xf>
    <xf numFmtId="0" fontId="3" fillId="7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 indent="1"/>
    </xf>
    <xf numFmtId="0" fontId="0" fillId="10" borderId="0" xfId="0" applyFill="1"/>
    <xf numFmtId="4" fontId="3" fillId="10" borderId="3" xfId="0" applyNumberFormat="1" applyFont="1" applyFill="1" applyBorder="1" applyAlignment="1">
      <alignment horizontal="right" wrapText="1"/>
    </xf>
    <xf numFmtId="4" fontId="3" fillId="10" borderId="3" xfId="0" applyNumberFormat="1" applyFont="1" applyFill="1" applyBorder="1" applyAlignment="1">
      <alignment horizontal="right"/>
    </xf>
    <xf numFmtId="4" fontId="3" fillId="10" borderId="4" xfId="0" applyNumberFormat="1" applyFont="1" applyFill="1" applyBorder="1" applyAlignment="1">
      <alignment horizontal="right"/>
    </xf>
    <xf numFmtId="0" fontId="6" fillId="10" borderId="4" xfId="0" applyFont="1" applyFill="1" applyBorder="1" applyAlignment="1">
      <alignment wrapText="1"/>
    </xf>
    <xf numFmtId="0" fontId="6" fillId="10" borderId="4" xfId="0" applyFont="1" applyFill="1" applyBorder="1" applyAlignment="1">
      <alignment horizontal="left" vertical="center" wrapText="1" indent="1"/>
    </xf>
    <xf numFmtId="0" fontId="6" fillId="10" borderId="2" xfId="0" applyFont="1" applyFill="1" applyBorder="1" applyAlignment="1">
      <alignment horizontal="left" vertical="center" indent="1"/>
    </xf>
    <xf numFmtId="0" fontId="6" fillId="10" borderId="1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wrapText="1"/>
    </xf>
    <xf numFmtId="0" fontId="3" fillId="10" borderId="3" xfId="0" applyFont="1" applyFill="1" applyBorder="1" applyAlignment="1">
      <alignment wrapText="1"/>
    </xf>
    <xf numFmtId="0" fontId="3" fillId="10" borderId="4" xfId="0" applyFont="1" applyFill="1" applyBorder="1" applyAlignment="1">
      <alignment horizontal="left" vertical="center" wrapText="1" indent="1"/>
    </xf>
    <xf numFmtId="0" fontId="3" fillId="10" borderId="2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right"/>
    </xf>
    <xf numFmtId="0" fontId="6" fillId="10" borderId="2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left" vertical="center" indent="1"/>
    </xf>
    <xf numFmtId="0" fontId="22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28" fillId="0" borderId="0" xfId="0" applyFont="1"/>
    <xf numFmtId="0" fontId="28" fillId="2" borderId="0" xfId="0" applyFont="1" applyFill="1"/>
    <xf numFmtId="0" fontId="6" fillId="11" borderId="4" xfId="0" applyFont="1" applyFill="1" applyBorder="1" applyAlignment="1">
      <alignment wrapText="1"/>
    </xf>
    <xf numFmtId="0" fontId="6" fillId="11" borderId="4" xfId="0" applyFont="1" applyFill="1" applyBorder="1" applyAlignment="1">
      <alignment horizontal="left" vertical="center" wrapText="1" indent="1"/>
    </xf>
    <xf numFmtId="0" fontId="6" fillId="11" borderId="2" xfId="0" applyFont="1" applyFill="1" applyBorder="1" applyAlignment="1">
      <alignment horizontal="left" vertical="center" wrapText="1" indent="1"/>
    </xf>
    <xf numFmtId="0" fontId="6" fillId="11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vertical="center" wrapText="1"/>
    </xf>
    <xf numFmtId="0" fontId="0" fillId="11" borderId="0" xfId="0" applyFill="1"/>
    <xf numFmtId="4" fontId="3" fillId="11" borderId="3" xfId="0" applyNumberFormat="1" applyFont="1" applyFill="1" applyBorder="1" applyAlignment="1">
      <alignment horizontal="right" wrapText="1"/>
    </xf>
    <xf numFmtId="4" fontId="3" fillId="11" borderId="3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right"/>
    </xf>
    <xf numFmtId="0" fontId="0" fillId="12" borderId="0" xfId="0" applyFill="1"/>
    <xf numFmtId="4" fontId="3" fillId="12" borderId="3" xfId="0" applyNumberFormat="1" applyFont="1" applyFill="1" applyBorder="1" applyAlignment="1">
      <alignment horizontal="right" wrapText="1"/>
    </xf>
    <xf numFmtId="4" fontId="3" fillId="12" borderId="3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>
      <alignment horizontal="right"/>
    </xf>
    <xf numFmtId="0" fontId="6" fillId="12" borderId="4" xfId="0" applyFont="1" applyFill="1" applyBorder="1" applyAlignment="1">
      <alignment wrapText="1"/>
    </xf>
    <xf numFmtId="0" fontId="3" fillId="12" borderId="4" xfId="0" applyFont="1" applyFill="1" applyBorder="1" applyAlignment="1">
      <alignment horizontal="left" vertical="center" wrapText="1" indent="1"/>
    </xf>
    <xf numFmtId="0" fontId="3" fillId="12" borderId="2" xfId="0" applyFont="1" applyFill="1" applyBorder="1" applyAlignment="1">
      <alignment horizontal="left" vertical="center" wrapText="1" indent="1"/>
    </xf>
    <xf numFmtId="0" fontId="3" fillId="1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wrapText="1"/>
    </xf>
    <xf numFmtId="4" fontId="7" fillId="13" borderId="4" xfId="0" applyNumberFormat="1" applyFont="1" applyFill="1" applyBorder="1" applyAlignment="1">
      <alignment horizontal="right"/>
    </xf>
    <xf numFmtId="0" fontId="9" fillId="13" borderId="4" xfId="0" applyFont="1" applyFill="1" applyBorder="1" applyAlignment="1">
      <alignment horizontal="left" vertical="center" wrapText="1"/>
    </xf>
    <xf numFmtId="0" fontId="9" fillId="13" borderId="4" xfId="0" applyFont="1" applyFill="1" applyBorder="1" applyAlignment="1">
      <alignment vertical="center"/>
    </xf>
    <xf numFmtId="0" fontId="9" fillId="13" borderId="2" xfId="0" applyFont="1" applyFill="1" applyBorder="1" applyAlignment="1">
      <alignment horizontal="left" vertical="center"/>
    </xf>
    <xf numFmtId="0" fontId="9" fillId="1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29" fillId="13" borderId="0" xfId="0" applyFont="1" applyFill="1"/>
    <xf numFmtId="0" fontId="29" fillId="2" borderId="0" xfId="0" applyFont="1" applyFill="1"/>
    <xf numFmtId="0" fontId="6" fillId="7" borderId="4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11" borderId="3" xfId="0" applyFont="1" applyFill="1" applyBorder="1" applyAlignment="1">
      <alignment wrapText="1"/>
    </xf>
    <xf numFmtId="0" fontId="0" fillId="14" borderId="0" xfId="0" applyFill="1"/>
    <xf numFmtId="4" fontId="3" fillId="14" borderId="4" xfId="0" applyNumberFormat="1" applyFont="1" applyFill="1" applyBorder="1" applyAlignment="1">
      <alignment horizontal="right"/>
    </xf>
    <xf numFmtId="0" fontId="6" fillId="14" borderId="3" xfId="0" applyFont="1" applyFill="1" applyBorder="1" applyAlignment="1">
      <alignment wrapText="1"/>
    </xf>
    <xf numFmtId="0" fontId="3" fillId="14" borderId="4" xfId="0" applyFont="1" applyFill="1" applyBorder="1" applyAlignment="1">
      <alignment horizontal="left" vertical="center" wrapText="1" indent="1"/>
    </xf>
    <xf numFmtId="0" fontId="6" fillId="14" borderId="2" xfId="0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left" vertical="center" wrapText="1" indent="1"/>
    </xf>
    <xf numFmtId="0" fontId="29" fillId="5" borderId="0" xfId="0" applyFont="1" applyFill="1"/>
    <xf numFmtId="4" fontId="7" fillId="5" borderId="4" xfId="0" applyNumberFormat="1" applyFont="1" applyFill="1" applyBorder="1" applyAlignment="1">
      <alignment horizontal="right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0" fontId="6" fillId="14" borderId="4" xfId="0" applyFont="1" applyFill="1" applyBorder="1" applyAlignment="1">
      <alignment horizontal="left" vertical="center" wrapText="1"/>
    </xf>
    <xf numFmtId="0" fontId="6" fillId="14" borderId="4" xfId="0" applyFont="1" applyFill="1" applyBorder="1" applyAlignment="1">
      <alignment vertical="center" wrapText="1"/>
    </xf>
    <xf numFmtId="0" fontId="6" fillId="14" borderId="2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vertical="center" wrapText="1"/>
    </xf>
    <xf numFmtId="0" fontId="6" fillId="11" borderId="4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0" fillId="0" borderId="3" xfId="0" applyBorder="1"/>
    <xf numFmtId="0" fontId="1" fillId="0" borderId="3" xfId="0" applyFont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</cellXfs>
  <cellStyles count="2">
    <cellStyle name="Normal" xfId="1" xr:uid="{2AE471DF-C9F0-420A-918F-14F2964CE735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16" workbookViewId="0">
      <selection activeCell="F37" sqref="F3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69" t="s">
        <v>224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269" t="s">
        <v>24</v>
      </c>
      <c r="B3" s="269"/>
      <c r="C3" s="269"/>
      <c r="D3" s="269"/>
      <c r="E3" s="269"/>
      <c r="F3" s="269"/>
      <c r="G3" s="269"/>
      <c r="H3" s="269"/>
      <c r="I3" s="270"/>
      <c r="J3" s="270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269" t="s">
        <v>30</v>
      </c>
      <c r="B5" s="271"/>
      <c r="C5" s="271"/>
      <c r="D5" s="271"/>
      <c r="E5" s="271"/>
      <c r="F5" s="271"/>
      <c r="G5" s="271"/>
      <c r="H5" s="271"/>
      <c r="I5" s="271"/>
      <c r="J5" s="271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39</v>
      </c>
    </row>
    <row r="7" spans="1:10" ht="25.5" x14ac:dyDescent="0.25">
      <c r="A7" s="29"/>
      <c r="B7" s="30"/>
      <c r="C7" s="30"/>
      <c r="D7" s="31"/>
      <c r="E7" s="32"/>
      <c r="F7" s="3" t="s">
        <v>225</v>
      </c>
      <c r="G7" s="3" t="s">
        <v>242</v>
      </c>
      <c r="H7" s="3" t="s">
        <v>255</v>
      </c>
      <c r="I7" s="3" t="s">
        <v>46</v>
      </c>
      <c r="J7" s="3" t="s">
        <v>256</v>
      </c>
    </row>
    <row r="8" spans="1:10" x14ac:dyDescent="0.25">
      <c r="A8" s="272" t="s">
        <v>0</v>
      </c>
      <c r="B8" s="273"/>
      <c r="C8" s="273"/>
      <c r="D8" s="273"/>
      <c r="E8" s="274"/>
      <c r="F8" s="33">
        <f>F9+F10</f>
        <v>1545370</v>
      </c>
      <c r="G8" s="33">
        <f t="shared" ref="G8:J8" si="0">G9+G10</f>
        <v>1549460</v>
      </c>
      <c r="H8" s="33">
        <f t="shared" si="0"/>
        <v>1930524</v>
      </c>
      <c r="I8" s="33">
        <f t="shared" si="0"/>
        <v>1930524</v>
      </c>
      <c r="J8" s="33">
        <f t="shared" si="0"/>
        <v>1930524</v>
      </c>
    </row>
    <row r="9" spans="1:10" x14ac:dyDescent="0.25">
      <c r="A9" s="275" t="s">
        <v>40</v>
      </c>
      <c r="B9" s="276"/>
      <c r="C9" s="276"/>
      <c r="D9" s="276"/>
      <c r="E9" s="268"/>
      <c r="F9" s="34">
        <v>1545370</v>
      </c>
      <c r="G9" s="34">
        <v>1549460</v>
      </c>
      <c r="H9" s="34">
        <v>1930524</v>
      </c>
      <c r="I9" s="34">
        <v>1930524</v>
      </c>
      <c r="J9" s="34">
        <v>1930524</v>
      </c>
    </row>
    <row r="10" spans="1:10" x14ac:dyDescent="0.25">
      <c r="A10" s="277" t="s">
        <v>41</v>
      </c>
      <c r="B10" s="268"/>
      <c r="C10" s="268"/>
      <c r="D10" s="268"/>
      <c r="E10" s="268"/>
      <c r="F10" s="34"/>
      <c r="G10" s="34"/>
      <c r="H10" s="34"/>
      <c r="I10" s="34"/>
      <c r="J10" s="34"/>
    </row>
    <row r="11" spans="1:10" x14ac:dyDescent="0.25">
      <c r="A11" s="37" t="s">
        <v>1</v>
      </c>
      <c r="B11" s="45"/>
      <c r="C11" s="45"/>
      <c r="D11" s="45"/>
      <c r="E11" s="45"/>
      <c r="F11" s="33">
        <f>F12+F13</f>
        <v>1545668</v>
      </c>
      <c r="G11" s="33">
        <f t="shared" ref="G11:J11" si="1">G12+G13</f>
        <v>1549460</v>
      </c>
      <c r="H11" s="33">
        <f t="shared" si="1"/>
        <v>1930524</v>
      </c>
      <c r="I11" s="33">
        <f t="shared" si="1"/>
        <v>1930524</v>
      </c>
      <c r="J11" s="33">
        <f t="shared" si="1"/>
        <v>1930524</v>
      </c>
    </row>
    <row r="12" spans="1:10" x14ac:dyDescent="0.25">
      <c r="A12" s="278" t="s">
        <v>42</v>
      </c>
      <c r="B12" s="276"/>
      <c r="C12" s="276"/>
      <c r="D12" s="276"/>
      <c r="E12" s="276"/>
      <c r="F12" s="34">
        <v>1511517</v>
      </c>
      <c r="G12" s="34">
        <v>1549460</v>
      </c>
      <c r="H12" s="34">
        <v>1930524</v>
      </c>
      <c r="I12" s="34">
        <v>1930524</v>
      </c>
      <c r="J12" s="34">
        <v>1930524</v>
      </c>
    </row>
    <row r="13" spans="1:10" x14ac:dyDescent="0.25">
      <c r="A13" s="267" t="s">
        <v>43</v>
      </c>
      <c r="B13" s="268"/>
      <c r="C13" s="268"/>
      <c r="D13" s="268"/>
      <c r="E13" s="268"/>
      <c r="F13" s="47">
        <v>34151</v>
      </c>
      <c r="G13" s="47"/>
      <c r="H13" s="47"/>
      <c r="I13" s="47"/>
      <c r="J13" s="46"/>
    </row>
    <row r="14" spans="1:10" x14ac:dyDescent="0.25">
      <c r="A14" s="279" t="s">
        <v>67</v>
      </c>
      <c r="B14" s="273"/>
      <c r="C14" s="273"/>
      <c r="D14" s="273"/>
      <c r="E14" s="273"/>
      <c r="F14" s="33">
        <f>F8-F11</f>
        <v>-298</v>
      </c>
      <c r="G14" s="33">
        <f t="shared" ref="G14:J14" si="2">G8-G11</f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269" t="s">
        <v>31</v>
      </c>
      <c r="B16" s="271"/>
      <c r="C16" s="271"/>
      <c r="D16" s="271"/>
      <c r="E16" s="271"/>
      <c r="F16" s="271"/>
      <c r="G16" s="271"/>
      <c r="H16" s="271"/>
      <c r="I16" s="271"/>
      <c r="J16" s="271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29"/>
      <c r="B18" s="30"/>
      <c r="C18" s="30"/>
      <c r="D18" s="31"/>
      <c r="E18" s="32"/>
      <c r="F18" s="3" t="s">
        <v>225</v>
      </c>
      <c r="G18" s="3" t="s">
        <v>242</v>
      </c>
      <c r="H18" s="3" t="s">
        <v>255</v>
      </c>
      <c r="I18" s="3" t="s">
        <v>46</v>
      </c>
      <c r="J18" s="3" t="s">
        <v>256</v>
      </c>
    </row>
    <row r="19" spans="1:10" x14ac:dyDescent="0.25">
      <c r="A19" s="267" t="s">
        <v>44</v>
      </c>
      <c r="B19" s="268"/>
      <c r="C19" s="268"/>
      <c r="D19" s="268"/>
      <c r="E19" s="268"/>
      <c r="F19" s="47"/>
      <c r="G19" s="47"/>
      <c r="H19" s="47"/>
      <c r="I19" s="47"/>
      <c r="J19" s="46"/>
    </row>
    <row r="20" spans="1:10" x14ac:dyDescent="0.25">
      <c r="A20" s="267" t="s">
        <v>45</v>
      </c>
      <c r="B20" s="268"/>
      <c r="C20" s="268"/>
      <c r="D20" s="268"/>
      <c r="E20" s="268"/>
      <c r="F20" s="47"/>
      <c r="G20" s="47"/>
      <c r="H20" s="47"/>
      <c r="I20" s="47"/>
      <c r="J20" s="46"/>
    </row>
    <row r="21" spans="1:10" x14ac:dyDescent="0.25">
      <c r="A21" s="279" t="s">
        <v>2</v>
      </c>
      <c r="B21" s="273"/>
      <c r="C21" s="273"/>
      <c r="D21" s="273"/>
      <c r="E21" s="273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279" t="s">
        <v>68</v>
      </c>
      <c r="B22" s="273"/>
      <c r="C22" s="273"/>
      <c r="D22" s="273"/>
      <c r="E22" s="273"/>
      <c r="F22" s="33">
        <f>F14+F21</f>
        <v>-298</v>
      </c>
      <c r="G22" s="33">
        <f t="shared" ref="G22:J22" si="4">G14+G21</f>
        <v>0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269" t="s">
        <v>69</v>
      </c>
      <c r="B24" s="271"/>
      <c r="C24" s="271"/>
      <c r="D24" s="271"/>
      <c r="E24" s="271"/>
      <c r="F24" s="271"/>
      <c r="G24" s="271"/>
      <c r="H24" s="271"/>
      <c r="I24" s="271"/>
      <c r="J24" s="271"/>
    </row>
    <row r="25" spans="1:10" ht="15.75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5.5" x14ac:dyDescent="0.25">
      <c r="A26" s="29"/>
      <c r="B26" s="30"/>
      <c r="C26" s="30"/>
      <c r="D26" s="31"/>
      <c r="E26" s="32"/>
      <c r="F26" s="3" t="s">
        <v>225</v>
      </c>
      <c r="G26" s="3" t="s">
        <v>242</v>
      </c>
      <c r="H26" s="3" t="s">
        <v>255</v>
      </c>
      <c r="I26" s="3" t="s">
        <v>46</v>
      </c>
      <c r="J26" s="3" t="s">
        <v>256</v>
      </c>
    </row>
    <row r="27" spans="1:10" ht="15" customHeight="1" x14ac:dyDescent="0.25">
      <c r="A27" s="282" t="s">
        <v>70</v>
      </c>
      <c r="B27" s="283"/>
      <c r="C27" s="283"/>
      <c r="D27" s="283"/>
      <c r="E27" s="284"/>
      <c r="F27" s="48">
        <v>12231</v>
      </c>
      <c r="G27" s="48">
        <v>12231</v>
      </c>
      <c r="H27" s="48">
        <v>12231</v>
      </c>
      <c r="I27" s="48">
        <v>12231</v>
      </c>
      <c r="J27" s="48">
        <v>12231</v>
      </c>
    </row>
    <row r="28" spans="1:10" ht="15" customHeight="1" x14ac:dyDescent="0.25">
      <c r="A28" s="279" t="s">
        <v>71</v>
      </c>
      <c r="B28" s="273"/>
      <c r="C28" s="273"/>
      <c r="D28" s="273"/>
      <c r="E28" s="273"/>
      <c r="F28" s="50">
        <v>12231</v>
      </c>
      <c r="G28" s="50">
        <f t="shared" ref="G28:J28" si="5">G22+G27</f>
        <v>12231</v>
      </c>
      <c r="H28" s="50">
        <f t="shared" si="5"/>
        <v>12231</v>
      </c>
      <c r="I28" s="50">
        <f t="shared" si="5"/>
        <v>12231</v>
      </c>
      <c r="J28" s="51">
        <f t="shared" si="5"/>
        <v>12231</v>
      </c>
    </row>
    <row r="29" spans="1:10" ht="45" customHeight="1" x14ac:dyDescent="0.25">
      <c r="A29" s="272" t="s">
        <v>72</v>
      </c>
      <c r="B29" s="285"/>
      <c r="C29" s="285"/>
      <c r="D29" s="285"/>
      <c r="E29" s="286"/>
      <c r="F29" s="50">
        <f>F14+F21+F27-F28</f>
        <v>-298</v>
      </c>
      <c r="G29" s="50">
        <f t="shared" ref="G29:J29" si="6">G14+G21+G27-G28</f>
        <v>0</v>
      </c>
      <c r="H29" s="50">
        <f t="shared" si="6"/>
        <v>0</v>
      </c>
      <c r="I29" s="50">
        <f t="shared" si="6"/>
        <v>0</v>
      </c>
      <c r="J29" s="51">
        <f t="shared" si="6"/>
        <v>0</v>
      </c>
    </row>
    <row r="30" spans="1:10" ht="15.75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75" x14ac:dyDescent="0.25">
      <c r="A31" s="287" t="s">
        <v>66</v>
      </c>
      <c r="B31" s="287"/>
      <c r="C31" s="287"/>
      <c r="D31" s="287"/>
      <c r="E31" s="287"/>
      <c r="F31" s="287"/>
      <c r="G31" s="287"/>
      <c r="H31" s="287"/>
      <c r="I31" s="287"/>
      <c r="J31" s="287"/>
    </row>
    <row r="32" spans="1:10" ht="18" x14ac:dyDescent="0.25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5.5" x14ac:dyDescent="0.25">
      <c r="A33" s="57"/>
      <c r="B33" s="58"/>
      <c r="C33" s="58"/>
      <c r="D33" s="59"/>
      <c r="E33" s="60"/>
      <c r="F33" s="3" t="s">
        <v>225</v>
      </c>
      <c r="G33" s="3" t="s">
        <v>242</v>
      </c>
      <c r="H33" s="3" t="s">
        <v>255</v>
      </c>
      <c r="I33" s="3" t="s">
        <v>46</v>
      </c>
      <c r="J33" s="3" t="s">
        <v>256</v>
      </c>
    </row>
    <row r="34" spans="1:10" x14ac:dyDescent="0.25">
      <c r="A34" s="282" t="s">
        <v>70</v>
      </c>
      <c r="B34" s="283"/>
      <c r="C34" s="283"/>
      <c r="D34" s="283"/>
      <c r="E34" s="284"/>
      <c r="F34" s="48">
        <v>0</v>
      </c>
      <c r="G34" s="48">
        <f>F37</f>
        <v>12231</v>
      </c>
      <c r="H34" s="48">
        <f>G37</f>
        <v>12231</v>
      </c>
      <c r="I34" s="48">
        <f>H37</f>
        <v>12231</v>
      </c>
      <c r="J34" s="49">
        <f>I37</f>
        <v>12231</v>
      </c>
    </row>
    <row r="35" spans="1:10" ht="28.5" customHeight="1" x14ac:dyDescent="0.25">
      <c r="A35" s="282" t="s">
        <v>73</v>
      </c>
      <c r="B35" s="283"/>
      <c r="C35" s="283"/>
      <c r="D35" s="283"/>
      <c r="E35" s="284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25">
      <c r="A36" s="282" t="s">
        <v>74</v>
      </c>
      <c r="B36" s="288"/>
      <c r="C36" s="288"/>
      <c r="D36" s="288"/>
      <c r="E36" s="289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25">
      <c r="A37" s="279" t="s">
        <v>71</v>
      </c>
      <c r="B37" s="273"/>
      <c r="C37" s="273"/>
      <c r="D37" s="273"/>
      <c r="E37" s="273"/>
      <c r="F37" s="35">
        <v>12231</v>
      </c>
      <c r="G37" s="35">
        <f t="shared" ref="G37:J37" si="7">G34-G35+G36</f>
        <v>12231</v>
      </c>
      <c r="H37" s="35">
        <f t="shared" si="7"/>
        <v>12231</v>
      </c>
      <c r="I37" s="35">
        <f t="shared" si="7"/>
        <v>12231</v>
      </c>
      <c r="J37" s="61">
        <f t="shared" si="7"/>
        <v>12231</v>
      </c>
    </row>
    <row r="38" spans="1:10" ht="17.25" customHeight="1" x14ac:dyDescent="0.25"/>
    <row r="39" spans="1:10" x14ac:dyDescent="0.25">
      <c r="A39" s="280"/>
      <c r="B39" s="281"/>
      <c r="C39" s="281"/>
      <c r="D39" s="281"/>
      <c r="E39" s="281"/>
      <c r="F39" s="281"/>
      <c r="G39" s="281"/>
      <c r="H39" s="281"/>
      <c r="I39" s="281"/>
      <c r="J39" s="281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7" workbookViewId="0">
      <selection activeCell="K32" sqref="K3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69" t="s">
        <v>224</v>
      </c>
      <c r="B1" s="269"/>
      <c r="C1" s="269"/>
      <c r="D1" s="269"/>
      <c r="E1" s="269"/>
      <c r="F1" s="269"/>
      <c r="G1" s="269"/>
      <c r="H1" s="26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269" t="s">
        <v>24</v>
      </c>
      <c r="B3" s="269"/>
      <c r="C3" s="269"/>
      <c r="D3" s="269"/>
      <c r="E3" s="269"/>
      <c r="F3" s="269"/>
      <c r="G3" s="269"/>
      <c r="H3" s="26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269" t="s">
        <v>4</v>
      </c>
      <c r="B5" s="269"/>
      <c r="C5" s="269"/>
      <c r="D5" s="269"/>
      <c r="E5" s="269"/>
      <c r="F5" s="269"/>
      <c r="G5" s="269"/>
      <c r="H5" s="26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269" t="s">
        <v>47</v>
      </c>
      <c r="B7" s="269"/>
      <c r="C7" s="269"/>
      <c r="D7" s="269"/>
      <c r="E7" s="269"/>
      <c r="F7" s="269"/>
      <c r="G7" s="269"/>
      <c r="H7" s="269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225</v>
      </c>
      <c r="E9" s="21" t="s">
        <v>242</v>
      </c>
      <c r="F9" s="21" t="s">
        <v>226</v>
      </c>
      <c r="G9" s="21" t="s">
        <v>38</v>
      </c>
      <c r="H9" s="21" t="s">
        <v>227</v>
      </c>
    </row>
    <row r="10" spans="1:8" x14ac:dyDescent="0.25">
      <c r="A10" s="39"/>
      <c r="B10" s="40"/>
      <c r="C10" s="38" t="s">
        <v>0</v>
      </c>
      <c r="D10" s="40"/>
      <c r="E10" s="39"/>
      <c r="F10" s="39"/>
      <c r="G10" s="39"/>
      <c r="H10" s="39"/>
    </row>
    <row r="11" spans="1:8" ht="15.75" customHeight="1" x14ac:dyDescent="0.25">
      <c r="A11" s="11">
        <v>6</v>
      </c>
      <c r="B11" s="11"/>
      <c r="C11" s="11" t="s">
        <v>7</v>
      </c>
      <c r="D11" s="8"/>
      <c r="E11" s="9"/>
      <c r="F11" s="9"/>
      <c r="G11" s="9"/>
      <c r="H11" s="9"/>
    </row>
    <row r="12" spans="1:8" ht="38.25" x14ac:dyDescent="0.25">
      <c r="A12" s="11"/>
      <c r="B12" s="16">
        <v>63</v>
      </c>
      <c r="C12" s="16" t="s">
        <v>33</v>
      </c>
      <c r="D12" s="8">
        <v>1310540</v>
      </c>
      <c r="E12" s="9">
        <v>1275694</v>
      </c>
      <c r="F12" s="9">
        <v>1680235</v>
      </c>
      <c r="G12" s="9">
        <v>1680235</v>
      </c>
      <c r="H12" s="9">
        <v>1680235</v>
      </c>
    </row>
    <row r="13" spans="1:8" ht="25.5" x14ac:dyDescent="0.25">
      <c r="A13" s="11"/>
      <c r="B13" s="16">
        <v>65</v>
      </c>
      <c r="C13" s="16" t="s">
        <v>217</v>
      </c>
      <c r="D13" s="8">
        <v>37969</v>
      </c>
      <c r="E13" s="9">
        <v>20155</v>
      </c>
      <c r="F13" s="9">
        <v>20155</v>
      </c>
      <c r="G13" s="9">
        <v>20155</v>
      </c>
      <c r="H13" s="9">
        <v>20155</v>
      </c>
    </row>
    <row r="14" spans="1:8" x14ac:dyDescent="0.25">
      <c r="A14" s="12"/>
      <c r="B14" s="28">
        <v>66</v>
      </c>
      <c r="C14" s="13" t="s">
        <v>218</v>
      </c>
      <c r="D14" s="8">
        <v>18776</v>
      </c>
      <c r="E14" s="9">
        <v>6439.69</v>
      </c>
      <c r="F14" s="9">
        <v>6440</v>
      </c>
      <c r="G14" s="9">
        <v>6440</v>
      </c>
      <c r="H14" s="9">
        <v>6440</v>
      </c>
    </row>
    <row r="15" spans="1:8" ht="38.25" x14ac:dyDescent="0.25">
      <c r="A15" s="12"/>
      <c r="B15" s="12">
        <v>67</v>
      </c>
      <c r="C15" s="16" t="s">
        <v>35</v>
      </c>
      <c r="D15" s="8">
        <v>178088</v>
      </c>
      <c r="E15" s="9">
        <v>245791</v>
      </c>
      <c r="F15" s="9">
        <v>222192</v>
      </c>
      <c r="G15" s="9">
        <v>222192</v>
      </c>
      <c r="H15" s="9">
        <v>222192</v>
      </c>
    </row>
    <row r="16" spans="1:8" ht="25.5" x14ac:dyDescent="0.25">
      <c r="A16" s="14">
        <v>7</v>
      </c>
      <c r="B16" s="15"/>
      <c r="C16" s="26" t="s">
        <v>8</v>
      </c>
      <c r="D16" s="8"/>
      <c r="E16" s="9"/>
      <c r="F16" s="9"/>
      <c r="G16" s="9"/>
      <c r="H16" s="9"/>
    </row>
    <row r="17" spans="1:8" ht="38.25" x14ac:dyDescent="0.25">
      <c r="A17" s="16"/>
      <c r="B17" s="16">
        <v>72</v>
      </c>
      <c r="C17" s="27" t="s">
        <v>32</v>
      </c>
      <c r="D17" s="8"/>
      <c r="E17" s="9"/>
      <c r="F17" s="9"/>
      <c r="G17" s="9"/>
      <c r="H17" s="10"/>
    </row>
    <row r="20" spans="1:8" ht="15.75" x14ac:dyDescent="0.25">
      <c r="A20" s="269" t="s">
        <v>48</v>
      </c>
      <c r="B20" s="290"/>
      <c r="C20" s="290"/>
      <c r="D20" s="290"/>
      <c r="E20" s="290"/>
      <c r="F20" s="290"/>
      <c r="G20" s="290"/>
      <c r="H20" s="290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21" t="s">
        <v>5</v>
      </c>
      <c r="B22" s="20" t="s">
        <v>6</v>
      </c>
      <c r="C22" s="20" t="s">
        <v>9</v>
      </c>
      <c r="D22" s="20" t="s">
        <v>225</v>
      </c>
      <c r="E22" s="21" t="s">
        <v>242</v>
      </c>
      <c r="F22" s="21" t="s">
        <v>226</v>
      </c>
      <c r="G22" s="21" t="s">
        <v>38</v>
      </c>
      <c r="H22" s="21" t="s">
        <v>227</v>
      </c>
    </row>
    <row r="23" spans="1:8" x14ac:dyDescent="0.25">
      <c r="A23" s="39"/>
      <c r="B23" s="40"/>
      <c r="C23" s="38" t="s">
        <v>1</v>
      </c>
      <c r="D23" s="40"/>
      <c r="E23" s="39"/>
      <c r="F23" s="39"/>
      <c r="G23" s="39"/>
      <c r="H23" s="39"/>
    </row>
    <row r="24" spans="1:8" ht="15.75" customHeight="1" x14ac:dyDescent="0.25">
      <c r="A24" s="11">
        <v>3</v>
      </c>
      <c r="B24" s="11"/>
      <c r="C24" s="11" t="s">
        <v>10</v>
      </c>
      <c r="D24" s="8"/>
      <c r="E24" s="9"/>
      <c r="F24" s="9"/>
      <c r="G24" s="9"/>
      <c r="H24" s="9"/>
    </row>
    <row r="25" spans="1:8" ht="15.75" customHeight="1" x14ac:dyDescent="0.25">
      <c r="A25" s="11"/>
      <c r="B25" s="16">
        <v>31</v>
      </c>
      <c r="C25" s="16" t="s">
        <v>11</v>
      </c>
      <c r="D25" s="8">
        <v>1198143</v>
      </c>
      <c r="E25" s="9">
        <v>1198860</v>
      </c>
      <c r="F25" s="9">
        <v>1576928</v>
      </c>
      <c r="G25" s="9">
        <v>1175325</v>
      </c>
      <c r="H25" s="9">
        <v>1175325</v>
      </c>
    </row>
    <row r="26" spans="1:8" x14ac:dyDescent="0.25">
      <c r="A26" s="12"/>
      <c r="B26" s="12">
        <v>32</v>
      </c>
      <c r="C26" s="12" t="s">
        <v>27</v>
      </c>
      <c r="D26" s="8">
        <v>292514</v>
      </c>
      <c r="E26" s="9">
        <v>330106</v>
      </c>
      <c r="F26" s="9">
        <v>333102</v>
      </c>
      <c r="G26" s="9">
        <v>333102</v>
      </c>
      <c r="H26" s="9">
        <v>333102</v>
      </c>
    </row>
    <row r="27" spans="1:8" x14ac:dyDescent="0.25">
      <c r="A27" s="12"/>
      <c r="B27" s="12">
        <v>34</v>
      </c>
      <c r="C27" s="12" t="s">
        <v>161</v>
      </c>
      <c r="D27" s="8">
        <v>1154</v>
      </c>
      <c r="E27" s="9">
        <v>1100</v>
      </c>
      <c r="F27" s="9">
        <v>1100</v>
      </c>
      <c r="G27" s="9">
        <v>1100</v>
      </c>
      <c r="H27" s="9">
        <v>1100</v>
      </c>
    </row>
    <row r="28" spans="1:8" x14ac:dyDescent="0.25">
      <c r="A28" s="12"/>
      <c r="B28" s="12">
        <v>36</v>
      </c>
      <c r="C28" s="12" t="s">
        <v>258</v>
      </c>
      <c r="D28" s="8">
        <v>136</v>
      </c>
      <c r="E28" s="9"/>
      <c r="F28" s="9"/>
      <c r="G28" s="9"/>
      <c r="H28" s="9"/>
    </row>
    <row r="29" spans="1:8" x14ac:dyDescent="0.25">
      <c r="A29" s="12"/>
      <c r="B29" s="28">
        <v>37</v>
      </c>
      <c r="C29" s="13" t="s">
        <v>216</v>
      </c>
      <c r="D29" s="8">
        <v>19008</v>
      </c>
      <c r="E29" s="9">
        <v>14067</v>
      </c>
      <c r="F29" s="9">
        <v>14067</v>
      </c>
      <c r="G29" s="9">
        <v>14067</v>
      </c>
      <c r="H29" s="9">
        <v>14067</v>
      </c>
    </row>
    <row r="30" spans="1:8" x14ac:dyDescent="0.25">
      <c r="A30" s="12"/>
      <c r="B30" s="28">
        <v>38</v>
      </c>
      <c r="C30" s="13" t="s">
        <v>257</v>
      </c>
      <c r="D30" s="8">
        <v>562</v>
      </c>
      <c r="E30" s="9"/>
      <c r="F30" s="9"/>
      <c r="G30" s="9"/>
      <c r="H30" s="9"/>
    </row>
    <row r="31" spans="1:8" ht="25.5" x14ac:dyDescent="0.25">
      <c r="A31" s="14">
        <v>4</v>
      </c>
      <c r="B31" s="15"/>
      <c r="C31" s="26" t="s">
        <v>12</v>
      </c>
      <c r="D31" s="8"/>
      <c r="E31" s="9"/>
      <c r="F31" s="9"/>
      <c r="G31" s="9"/>
      <c r="H31" s="9"/>
    </row>
    <row r="32" spans="1:8" ht="38.25" x14ac:dyDescent="0.25">
      <c r="A32" s="16"/>
      <c r="B32" s="16">
        <v>41</v>
      </c>
      <c r="C32" s="27" t="s">
        <v>13</v>
      </c>
      <c r="D32" s="8">
        <v>34151</v>
      </c>
      <c r="E32" s="9">
        <v>5327</v>
      </c>
      <c r="F32" s="9">
        <v>5327</v>
      </c>
      <c r="G32" s="9">
        <v>5327</v>
      </c>
      <c r="H32" s="9">
        <v>5327</v>
      </c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topLeftCell="A7" workbookViewId="0">
      <selection activeCell="H17" sqref="H17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269" t="s">
        <v>224</v>
      </c>
      <c r="B1" s="269"/>
      <c r="C1" s="269"/>
      <c r="D1" s="269"/>
      <c r="E1" s="269"/>
      <c r="F1" s="269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269" t="s">
        <v>24</v>
      </c>
      <c r="B3" s="269"/>
      <c r="C3" s="269"/>
      <c r="D3" s="269"/>
      <c r="E3" s="269"/>
      <c r="F3" s="269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269" t="s">
        <v>4</v>
      </c>
      <c r="B5" s="269"/>
      <c r="C5" s="269"/>
      <c r="D5" s="269"/>
      <c r="E5" s="269"/>
      <c r="F5" s="269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269" t="s">
        <v>49</v>
      </c>
      <c r="B7" s="269"/>
      <c r="C7" s="269"/>
      <c r="D7" s="269"/>
      <c r="E7" s="269"/>
      <c r="F7" s="269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51</v>
      </c>
      <c r="B9" s="20" t="s">
        <v>225</v>
      </c>
      <c r="C9" s="21" t="s">
        <v>242</v>
      </c>
      <c r="D9" s="21" t="s">
        <v>226</v>
      </c>
      <c r="E9" s="21" t="s">
        <v>38</v>
      </c>
      <c r="F9" s="21" t="s">
        <v>227</v>
      </c>
    </row>
    <row r="10" spans="1:6" x14ac:dyDescent="0.25">
      <c r="A10" s="41" t="s">
        <v>0</v>
      </c>
      <c r="B10" s="40"/>
      <c r="C10" s="39"/>
      <c r="D10" s="39"/>
      <c r="E10" s="39"/>
      <c r="F10" s="39"/>
    </row>
    <row r="11" spans="1:6" x14ac:dyDescent="0.25">
      <c r="A11" s="26" t="s">
        <v>56</v>
      </c>
      <c r="B11" s="39"/>
      <c r="C11" s="39"/>
      <c r="D11" s="39"/>
      <c r="E11" s="39"/>
      <c r="F11" s="39"/>
    </row>
    <row r="12" spans="1:6" x14ac:dyDescent="0.25">
      <c r="A12" s="13" t="s">
        <v>57</v>
      </c>
      <c r="B12" s="9">
        <v>125220</v>
      </c>
      <c r="C12" s="9">
        <v>191277</v>
      </c>
      <c r="D12" s="9">
        <v>168628</v>
      </c>
      <c r="E12" s="9">
        <v>168628</v>
      </c>
      <c r="F12" s="9">
        <v>168628</v>
      </c>
    </row>
    <row r="13" spans="1:6" x14ac:dyDescent="0.25">
      <c r="A13" s="12" t="s">
        <v>34</v>
      </c>
      <c r="B13" s="9"/>
      <c r="C13" s="9"/>
      <c r="D13" s="9"/>
      <c r="E13" s="9"/>
      <c r="F13" s="9"/>
    </row>
    <row r="14" spans="1:6" ht="25.5" x14ac:dyDescent="0.25">
      <c r="A14" s="11" t="s">
        <v>54</v>
      </c>
      <c r="B14" s="8"/>
      <c r="C14" s="9"/>
      <c r="D14" s="9"/>
      <c r="E14" s="9"/>
      <c r="F14" s="9"/>
    </row>
    <row r="15" spans="1:6" ht="25.5" x14ac:dyDescent="0.25">
      <c r="A15" s="18" t="s">
        <v>55</v>
      </c>
      <c r="B15" s="8">
        <v>82369</v>
      </c>
      <c r="C15" s="9">
        <v>74722</v>
      </c>
      <c r="D15" s="9">
        <v>74722</v>
      </c>
      <c r="E15" s="9">
        <v>74722</v>
      </c>
      <c r="F15" s="9">
        <v>74722</v>
      </c>
    </row>
    <row r="16" spans="1:6" x14ac:dyDescent="0.25">
      <c r="A16" s="41" t="s">
        <v>52</v>
      </c>
      <c r="B16" s="8"/>
      <c r="C16" s="9"/>
      <c r="D16" s="9"/>
      <c r="E16" s="9"/>
      <c r="F16" s="9"/>
    </row>
    <row r="17" spans="1:6" x14ac:dyDescent="0.25">
      <c r="A17" s="13" t="s">
        <v>53</v>
      </c>
      <c r="B17" s="8">
        <v>1320371</v>
      </c>
      <c r="C17" s="9">
        <v>1275694</v>
      </c>
      <c r="D17" s="9">
        <v>1680235</v>
      </c>
      <c r="E17" s="9">
        <v>1680235</v>
      </c>
      <c r="F17" s="9">
        <v>1680235</v>
      </c>
    </row>
    <row r="20" spans="1:6" ht="15.75" customHeight="1" x14ac:dyDescent="0.25">
      <c r="A20" s="269" t="s">
        <v>50</v>
      </c>
      <c r="B20" s="269"/>
      <c r="C20" s="269"/>
      <c r="D20" s="269"/>
      <c r="E20" s="269"/>
      <c r="F20" s="269"/>
    </row>
    <row r="21" spans="1:6" ht="18" x14ac:dyDescent="0.25">
      <c r="A21" s="25"/>
      <c r="B21" s="25"/>
      <c r="C21" s="25"/>
      <c r="D21" s="25"/>
      <c r="E21" s="5"/>
      <c r="F21" s="5"/>
    </row>
    <row r="22" spans="1:6" ht="25.5" x14ac:dyDescent="0.25">
      <c r="A22" s="21" t="s">
        <v>51</v>
      </c>
      <c r="B22" s="20" t="s">
        <v>225</v>
      </c>
      <c r="C22" s="21" t="s">
        <v>242</v>
      </c>
      <c r="D22" s="21" t="s">
        <v>226</v>
      </c>
      <c r="E22" s="21" t="s">
        <v>38</v>
      </c>
      <c r="F22" s="21" t="s">
        <v>227</v>
      </c>
    </row>
    <row r="23" spans="1:6" x14ac:dyDescent="0.25">
      <c r="A23" s="41" t="s">
        <v>1</v>
      </c>
      <c r="B23" s="40"/>
      <c r="C23" s="39"/>
      <c r="D23" s="39"/>
      <c r="E23" s="39"/>
      <c r="F23" s="39"/>
    </row>
    <row r="24" spans="1:6" ht="15.75" customHeight="1" x14ac:dyDescent="0.25">
      <c r="A24" s="26" t="s">
        <v>56</v>
      </c>
      <c r="B24" s="8"/>
      <c r="C24" s="9"/>
      <c r="D24" s="9"/>
      <c r="E24" s="9"/>
      <c r="F24" s="9"/>
    </row>
    <row r="25" spans="1:6" x14ac:dyDescent="0.25">
      <c r="A25" s="13" t="s">
        <v>57</v>
      </c>
      <c r="B25" s="8">
        <v>125220</v>
      </c>
      <c r="C25" s="9">
        <v>191277</v>
      </c>
      <c r="D25" s="9">
        <v>168628</v>
      </c>
      <c r="E25" s="9">
        <v>168628</v>
      </c>
      <c r="F25" s="9">
        <v>168628</v>
      </c>
    </row>
    <row r="26" spans="1:6" x14ac:dyDescent="0.25">
      <c r="A26" s="12" t="s">
        <v>34</v>
      </c>
      <c r="B26" s="8"/>
      <c r="C26" s="9"/>
      <c r="D26" s="9"/>
      <c r="E26" s="9"/>
      <c r="F26" s="9"/>
    </row>
    <row r="27" spans="1:6" x14ac:dyDescent="0.25">
      <c r="A27" s="26" t="s">
        <v>58</v>
      </c>
      <c r="B27" s="8"/>
      <c r="C27" s="9"/>
      <c r="D27" s="9"/>
      <c r="E27" s="9"/>
      <c r="F27" s="9"/>
    </row>
    <row r="28" spans="1:6" x14ac:dyDescent="0.25">
      <c r="A28" s="13" t="s">
        <v>59</v>
      </c>
      <c r="B28" s="8">
        <v>6289.22</v>
      </c>
      <c r="C28" s="9">
        <v>6439.99</v>
      </c>
      <c r="D28" s="9">
        <v>6439.99</v>
      </c>
      <c r="E28" s="9">
        <v>6439.99</v>
      </c>
      <c r="F28" s="9">
        <v>6439.99</v>
      </c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0"/>
  <sheetViews>
    <sheetView workbookViewId="0">
      <selection activeCell="L17" sqref="L17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269" t="s">
        <v>224</v>
      </c>
      <c r="B1" s="269"/>
      <c r="C1" s="269"/>
      <c r="D1" s="269"/>
      <c r="E1" s="269"/>
      <c r="F1" s="26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269" t="s">
        <v>24</v>
      </c>
      <c r="B3" s="269"/>
      <c r="C3" s="269"/>
      <c r="D3" s="269"/>
      <c r="E3" s="270"/>
      <c r="F3" s="270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269" t="s">
        <v>4</v>
      </c>
      <c r="B5" s="271"/>
      <c r="C5" s="271"/>
      <c r="D5" s="271"/>
      <c r="E5" s="271"/>
      <c r="F5" s="27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269" t="s">
        <v>14</v>
      </c>
      <c r="B7" s="290"/>
      <c r="C7" s="290"/>
      <c r="D7" s="290"/>
      <c r="E7" s="290"/>
      <c r="F7" s="290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51</v>
      </c>
      <c r="B9" s="20" t="s">
        <v>225</v>
      </c>
      <c r="C9" s="21" t="s">
        <v>242</v>
      </c>
      <c r="D9" s="21" t="s">
        <v>226</v>
      </c>
      <c r="E9" s="21" t="s">
        <v>38</v>
      </c>
      <c r="F9" s="21" t="s">
        <v>227</v>
      </c>
    </row>
    <row r="10" spans="1:6" ht="15.75" customHeight="1" x14ac:dyDescent="0.25">
      <c r="A10" s="11" t="s">
        <v>15</v>
      </c>
      <c r="B10" s="8"/>
      <c r="C10" s="9"/>
      <c r="D10" s="9"/>
      <c r="E10" s="9"/>
      <c r="F10" s="9"/>
    </row>
    <row r="11" spans="1:6" ht="15.75" customHeight="1" x14ac:dyDescent="0.25">
      <c r="A11" s="11" t="s">
        <v>16</v>
      </c>
      <c r="B11" s="8"/>
      <c r="C11" s="9"/>
      <c r="D11" s="9"/>
      <c r="E11" s="9"/>
      <c r="F11" s="9"/>
    </row>
    <row r="12" spans="1:6" ht="25.5" x14ac:dyDescent="0.25">
      <c r="A12" s="18" t="s">
        <v>17</v>
      </c>
      <c r="B12" s="8"/>
      <c r="C12" s="9"/>
      <c r="D12" s="9"/>
      <c r="E12" s="9"/>
      <c r="F12" s="9"/>
    </row>
    <row r="13" spans="1:6" x14ac:dyDescent="0.25">
      <c r="A13" s="17" t="s">
        <v>18</v>
      </c>
      <c r="B13" s="8"/>
      <c r="C13" s="9"/>
      <c r="D13" s="9"/>
      <c r="E13" s="9"/>
      <c r="F13" s="9"/>
    </row>
    <row r="14" spans="1:6" x14ac:dyDescent="0.25">
      <c r="A14" s="11" t="s">
        <v>19</v>
      </c>
      <c r="B14" s="8"/>
      <c r="C14" s="9"/>
      <c r="D14" s="9"/>
      <c r="E14" s="9"/>
      <c r="F14" s="10"/>
    </row>
    <row r="15" spans="1:6" ht="25.5" x14ac:dyDescent="0.25">
      <c r="A15" s="19" t="s">
        <v>20</v>
      </c>
      <c r="B15" s="8"/>
      <c r="C15" s="9"/>
      <c r="D15" s="9"/>
      <c r="E15" s="9"/>
      <c r="F15" s="10"/>
    </row>
    <row r="16" spans="1:6" x14ac:dyDescent="0.25">
      <c r="A16" s="264" t="s">
        <v>251</v>
      </c>
      <c r="B16" s="263"/>
      <c r="C16" s="263"/>
      <c r="D16" s="263"/>
      <c r="E16" s="263"/>
      <c r="F16" s="263"/>
    </row>
    <row r="17" spans="1:6" x14ac:dyDescent="0.25">
      <c r="A17" s="263" t="s">
        <v>252</v>
      </c>
      <c r="B17" s="263"/>
      <c r="C17" s="263"/>
      <c r="D17" s="263"/>
      <c r="E17" s="263"/>
      <c r="F17" s="263"/>
    </row>
    <row r="18" spans="1:6" x14ac:dyDescent="0.25">
      <c r="A18" s="263" t="s">
        <v>253</v>
      </c>
      <c r="B18" s="263">
        <v>1482799.63</v>
      </c>
      <c r="C18" s="263">
        <v>1490337.41</v>
      </c>
      <c r="D18" s="263">
        <v>1871971.46</v>
      </c>
      <c r="E18" s="263">
        <v>1871971.46</v>
      </c>
      <c r="F18" s="263">
        <v>1871971.46</v>
      </c>
    </row>
    <row r="19" spans="1:6" x14ac:dyDescent="0.25">
      <c r="A19" s="263" t="s">
        <v>254</v>
      </c>
      <c r="B19" s="263">
        <v>59264.15</v>
      </c>
      <c r="C19" s="263">
        <v>59123.13</v>
      </c>
      <c r="D19" s="263">
        <v>59123.13</v>
      </c>
      <c r="E19" s="263">
        <v>59123.13</v>
      </c>
      <c r="F19" s="263">
        <v>59123.13</v>
      </c>
    </row>
    <row r="20" spans="1:6" x14ac:dyDescent="0.25">
      <c r="A20" s="263"/>
      <c r="B20" s="263"/>
      <c r="C20" s="263"/>
      <c r="D20" s="263"/>
      <c r="E20" s="263"/>
      <c r="F20" s="263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18" sqref="D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69" t="s">
        <v>224</v>
      </c>
      <c r="B1" s="269"/>
      <c r="C1" s="269"/>
      <c r="D1" s="269"/>
      <c r="E1" s="269"/>
      <c r="F1" s="269"/>
      <c r="G1" s="269"/>
      <c r="H1" s="26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269" t="s">
        <v>24</v>
      </c>
      <c r="B3" s="269"/>
      <c r="C3" s="269"/>
      <c r="D3" s="269"/>
      <c r="E3" s="269"/>
      <c r="F3" s="269"/>
      <c r="G3" s="269"/>
      <c r="H3" s="26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269" t="s">
        <v>60</v>
      </c>
      <c r="B5" s="269"/>
      <c r="C5" s="269"/>
      <c r="D5" s="269"/>
      <c r="E5" s="269"/>
      <c r="F5" s="269"/>
      <c r="G5" s="269"/>
      <c r="H5" s="26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37</v>
      </c>
      <c r="D7" s="20" t="s">
        <v>225</v>
      </c>
      <c r="E7" s="21" t="s">
        <v>250</v>
      </c>
      <c r="F7" s="21" t="s">
        <v>226</v>
      </c>
      <c r="G7" s="21" t="s">
        <v>38</v>
      </c>
      <c r="H7" s="21" t="s">
        <v>227</v>
      </c>
    </row>
    <row r="8" spans="1:8" x14ac:dyDescent="0.25">
      <c r="A8" s="39"/>
      <c r="B8" s="40"/>
      <c r="C8" s="38" t="s">
        <v>62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28</v>
      </c>
      <c r="D10" s="8"/>
      <c r="E10" s="9"/>
      <c r="F10" s="9"/>
      <c r="G10" s="9"/>
      <c r="H10" s="9"/>
    </row>
    <row r="11" spans="1:8" x14ac:dyDescent="0.25">
      <c r="A11" s="11"/>
      <c r="B11" s="16"/>
      <c r="C11" s="42"/>
      <c r="D11" s="8"/>
      <c r="E11" s="9"/>
      <c r="F11" s="9"/>
      <c r="G11" s="9"/>
      <c r="H11" s="9"/>
    </row>
    <row r="12" spans="1:8" x14ac:dyDescent="0.25">
      <c r="A12" s="11"/>
      <c r="B12" s="16"/>
      <c r="C12" s="38" t="s">
        <v>65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22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29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6"/>
  <sheetViews>
    <sheetView workbookViewId="0">
      <selection activeCell="F28" sqref="F2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269" t="s">
        <v>224</v>
      </c>
      <c r="B1" s="269"/>
      <c r="C1" s="269"/>
      <c r="D1" s="269"/>
      <c r="E1" s="269"/>
      <c r="F1" s="269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269" t="s">
        <v>24</v>
      </c>
      <c r="B3" s="269"/>
      <c r="C3" s="269"/>
      <c r="D3" s="269"/>
      <c r="E3" s="269"/>
      <c r="F3" s="269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269" t="s">
        <v>61</v>
      </c>
      <c r="B5" s="269"/>
      <c r="C5" s="269"/>
      <c r="D5" s="269"/>
      <c r="E5" s="269"/>
      <c r="F5" s="269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51</v>
      </c>
      <c r="B7" s="20" t="s">
        <v>225</v>
      </c>
      <c r="C7" s="21" t="s">
        <v>242</v>
      </c>
      <c r="D7" s="21" t="s">
        <v>226</v>
      </c>
      <c r="E7" s="21" t="s">
        <v>38</v>
      </c>
      <c r="F7" s="21" t="s">
        <v>227</v>
      </c>
    </row>
    <row r="8" spans="1:6" x14ac:dyDescent="0.25">
      <c r="A8" s="11" t="s">
        <v>62</v>
      </c>
      <c r="B8" s="8"/>
      <c r="C8" s="9"/>
      <c r="D8" s="9"/>
      <c r="E8" s="9"/>
      <c r="F8" s="9"/>
    </row>
    <row r="9" spans="1:6" ht="25.5" x14ac:dyDescent="0.25">
      <c r="A9" s="11" t="s">
        <v>63</v>
      </c>
      <c r="B9" s="8"/>
      <c r="C9" s="9"/>
      <c r="D9" s="9"/>
      <c r="E9" s="9"/>
      <c r="F9" s="9"/>
    </row>
    <row r="10" spans="1:6" ht="25.5" x14ac:dyDescent="0.25">
      <c r="A10" s="18" t="s">
        <v>64</v>
      </c>
      <c r="B10" s="8"/>
      <c r="C10" s="9"/>
      <c r="D10" s="9"/>
      <c r="E10" s="9"/>
      <c r="F10" s="9"/>
    </row>
    <row r="11" spans="1:6" x14ac:dyDescent="0.25">
      <c r="A11" s="18"/>
      <c r="B11" s="65"/>
      <c r="C11" s="64"/>
      <c r="D11" s="64"/>
      <c r="E11" s="64"/>
      <c r="F11" s="64"/>
    </row>
    <row r="12" spans="1:6" x14ac:dyDescent="0.25">
      <c r="A12" s="11" t="s">
        <v>65</v>
      </c>
      <c r="B12" s="65"/>
      <c r="C12" s="64"/>
      <c r="D12" s="64"/>
      <c r="E12" s="64"/>
      <c r="F12" s="64"/>
    </row>
    <row r="13" spans="1:6" x14ac:dyDescent="0.25">
      <c r="A13" s="26" t="s">
        <v>56</v>
      </c>
      <c r="B13" s="65"/>
      <c r="C13" s="64"/>
      <c r="D13" s="64"/>
      <c r="E13" s="64"/>
      <c r="F13" s="64"/>
    </row>
    <row r="14" spans="1:6" x14ac:dyDescent="0.25">
      <c r="A14" s="13" t="s">
        <v>57</v>
      </c>
      <c r="B14" s="65">
        <v>125220</v>
      </c>
      <c r="C14" s="64">
        <v>191277</v>
      </c>
      <c r="D14" s="64">
        <v>167628</v>
      </c>
      <c r="E14" s="64">
        <v>167628</v>
      </c>
      <c r="F14" s="64">
        <v>167628</v>
      </c>
    </row>
    <row r="15" spans="1:6" x14ac:dyDescent="0.25">
      <c r="A15" s="26" t="s">
        <v>58</v>
      </c>
      <c r="B15" s="65"/>
      <c r="C15" s="64"/>
      <c r="D15" s="64"/>
      <c r="E15" s="64"/>
      <c r="F15" s="265"/>
    </row>
    <row r="16" spans="1:6" x14ac:dyDescent="0.25">
      <c r="A16" s="13" t="s">
        <v>59</v>
      </c>
      <c r="B16" s="65">
        <v>6289.22</v>
      </c>
      <c r="C16" s="64">
        <v>6439.69</v>
      </c>
      <c r="D16" s="64">
        <v>6439.69</v>
      </c>
      <c r="E16" s="64">
        <v>6439.69</v>
      </c>
      <c r="F16" s="64">
        <v>6439.69</v>
      </c>
    </row>
    <row r="17" spans="1:6" x14ac:dyDescent="0.25">
      <c r="A17" s="264" t="s">
        <v>54</v>
      </c>
      <c r="B17" s="266"/>
      <c r="C17" s="266"/>
      <c r="D17" s="266"/>
      <c r="E17" s="266"/>
      <c r="F17" s="266"/>
    </row>
    <row r="18" spans="1:6" x14ac:dyDescent="0.25">
      <c r="A18" s="263" t="s">
        <v>245</v>
      </c>
      <c r="B18" s="266">
        <v>53969</v>
      </c>
      <c r="C18" s="266">
        <v>54564</v>
      </c>
      <c r="D18" s="266">
        <v>54564</v>
      </c>
      <c r="E18" s="266">
        <v>54564</v>
      </c>
      <c r="F18" s="266">
        <v>54564</v>
      </c>
    </row>
    <row r="19" spans="1:6" x14ac:dyDescent="0.25">
      <c r="A19" s="263" t="s">
        <v>246</v>
      </c>
      <c r="B19" s="266">
        <v>28400</v>
      </c>
      <c r="C19" s="266">
        <v>20157.939999999999</v>
      </c>
      <c r="D19" s="266">
        <v>20157.939999999999</v>
      </c>
      <c r="E19" s="266">
        <v>20157.939999999999</v>
      </c>
      <c r="F19" s="266">
        <v>20157.939999999999</v>
      </c>
    </row>
    <row r="20" spans="1:6" x14ac:dyDescent="0.25">
      <c r="A20" s="264" t="s">
        <v>52</v>
      </c>
      <c r="B20" s="266"/>
      <c r="C20" s="266"/>
      <c r="D20" s="266"/>
      <c r="E20" s="266"/>
      <c r="F20" s="266"/>
    </row>
    <row r="21" spans="1:6" x14ac:dyDescent="0.25">
      <c r="A21" s="263" t="s">
        <v>249</v>
      </c>
      <c r="B21" s="266">
        <v>1320371</v>
      </c>
      <c r="C21" s="266">
        <v>1275694.22</v>
      </c>
      <c r="D21" s="266">
        <v>1680234.66</v>
      </c>
      <c r="E21" s="266">
        <v>1680234.66</v>
      </c>
      <c r="F21" s="266">
        <v>1680234.66</v>
      </c>
    </row>
    <row r="22" spans="1:6" x14ac:dyDescent="0.25">
      <c r="A22" s="264" t="s">
        <v>247</v>
      </c>
      <c r="B22" s="266"/>
      <c r="C22" s="266"/>
      <c r="D22" s="266"/>
      <c r="E22" s="266"/>
      <c r="F22" s="266"/>
    </row>
    <row r="23" spans="1:6" x14ac:dyDescent="0.25">
      <c r="A23" s="263" t="s">
        <v>248</v>
      </c>
      <c r="B23" s="266">
        <v>14189</v>
      </c>
      <c r="C23" s="266">
        <v>1327.23</v>
      </c>
      <c r="D23" s="266">
        <v>1500</v>
      </c>
      <c r="E23" s="266">
        <v>1500</v>
      </c>
      <c r="F23" s="266">
        <v>1500</v>
      </c>
    </row>
    <row r="24" spans="1:6" x14ac:dyDescent="0.25">
      <c r="A24" s="263"/>
      <c r="B24" s="266"/>
      <c r="C24" s="266"/>
      <c r="D24" s="266"/>
      <c r="E24" s="266"/>
      <c r="F24" s="266"/>
    </row>
    <row r="25" spans="1:6" x14ac:dyDescent="0.25">
      <c r="A25" s="263"/>
      <c r="B25" s="263"/>
      <c r="C25" s="263"/>
      <c r="D25" s="263"/>
      <c r="E25" s="263"/>
      <c r="F25" s="263"/>
    </row>
    <row r="26" spans="1:6" x14ac:dyDescent="0.25">
      <c r="A26" s="263"/>
      <c r="B26" s="263"/>
      <c r="C26" s="263"/>
      <c r="D26" s="263"/>
      <c r="E26" s="263"/>
      <c r="F26" s="263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1257-E294-44CB-BB2F-3C528B3C0D41}">
  <dimension ref="A1:AW480"/>
  <sheetViews>
    <sheetView tabSelected="1" topLeftCell="A403" zoomScale="120" zoomScaleNormal="120" workbookViewId="0">
      <selection activeCell="M321" sqref="M321"/>
    </sheetView>
  </sheetViews>
  <sheetFormatPr defaultRowHeight="15" x14ac:dyDescent="0.25"/>
  <cols>
    <col min="1" max="1" width="7.42578125" bestFit="1" customWidth="1"/>
    <col min="2" max="2" width="7.5703125" customWidth="1"/>
    <col min="3" max="3" width="10.28515625" customWidth="1"/>
    <col min="4" max="4" width="41.85546875" customWidth="1"/>
    <col min="5" max="5" width="21" customWidth="1"/>
    <col min="6" max="6" width="17.42578125" customWidth="1"/>
    <col min="7" max="7" width="19.85546875" customWidth="1"/>
    <col min="8" max="8" width="21.5703125" customWidth="1"/>
    <col min="9" max="9" width="20" customWidth="1"/>
  </cols>
  <sheetData>
    <row r="1" spans="1:18" ht="42" customHeight="1" x14ac:dyDescent="0.25">
      <c r="A1" s="297" t="s">
        <v>224</v>
      </c>
      <c r="B1" s="297"/>
      <c r="C1" s="297"/>
      <c r="D1" s="297"/>
      <c r="E1" s="297"/>
      <c r="F1" s="297"/>
      <c r="G1" s="297"/>
      <c r="H1" s="297"/>
      <c r="I1" s="297"/>
    </row>
    <row r="2" spans="1:18" ht="18" x14ac:dyDescent="0.25">
      <c r="A2" s="256"/>
      <c r="B2" s="256"/>
      <c r="C2" s="256"/>
      <c r="D2" s="256"/>
      <c r="E2" s="256"/>
      <c r="F2" s="256"/>
      <c r="G2" s="256"/>
      <c r="H2" s="255"/>
      <c r="I2" s="255"/>
    </row>
    <row r="3" spans="1:18" ht="18" customHeight="1" x14ac:dyDescent="0.25">
      <c r="A3" s="297" t="s">
        <v>23</v>
      </c>
      <c r="B3" s="271"/>
      <c r="C3" s="271"/>
      <c r="D3" s="271"/>
      <c r="E3" s="271"/>
      <c r="F3" s="271"/>
      <c r="G3" s="271"/>
      <c r="H3" s="271"/>
      <c r="I3" s="271"/>
    </row>
    <row r="4" spans="1:18" ht="18" x14ac:dyDescent="0.25">
      <c r="A4" s="256"/>
      <c r="B4" s="256"/>
      <c r="C4" s="256"/>
      <c r="D4" s="256"/>
      <c r="E4" s="256"/>
      <c r="F4" s="256"/>
      <c r="G4" s="256"/>
      <c r="H4" s="255"/>
      <c r="I4" s="255"/>
    </row>
    <row r="5" spans="1:18" ht="25.5" x14ac:dyDescent="0.25">
      <c r="A5" s="298" t="s">
        <v>25</v>
      </c>
      <c r="B5" s="299"/>
      <c r="C5" s="300"/>
      <c r="D5" s="254" t="s">
        <v>26</v>
      </c>
      <c r="E5" s="254" t="s">
        <v>225</v>
      </c>
      <c r="F5" s="253" t="s">
        <v>242</v>
      </c>
      <c r="G5" s="253" t="s">
        <v>226</v>
      </c>
      <c r="H5" s="253" t="s">
        <v>38</v>
      </c>
      <c r="I5" s="253" t="s">
        <v>227</v>
      </c>
      <c r="J5" s="62"/>
      <c r="K5" s="62"/>
      <c r="L5" s="62"/>
      <c r="M5" s="62"/>
      <c r="N5" s="62"/>
      <c r="O5" s="62"/>
      <c r="P5" s="62"/>
      <c r="Q5" s="62"/>
      <c r="R5" s="62"/>
    </row>
    <row r="6" spans="1:18" s="172" customFormat="1" ht="25.5" x14ac:dyDescent="0.25">
      <c r="A6" s="304" t="s">
        <v>215</v>
      </c>
      <c r="B6" s="305"/>
      <c r="C6" s="306"/>
      <c r="D6" s="252" t="s">
        <v>214</v>
      </c>
      <c r="E6" s="175">
        <f>E7</f>
        <v>53968.999999999993</v>
      </c>
      <c r="F6" s="175">
        <f>F7</f>
        <v>54564.000000000007</v>
      </c>
      <c r="G6" s="175">
        <f>G7</f>
        <v>54564.000000000007</v>
      </c>
      <c r="H6" s="175">
        <f>H7</f>
        <v>54564.000000000007</v>
      </c>
      <c r="I6" s="175">
        <f>I7</f>
        <v>54564.000000000007</v>
      </c>
      <c r="J6" s="62"/>
      <c r="K6" s="62"/>
      <c r="L6" s="62"/>
      <c r="M6" s="62"/>
      <c r="N6" s="62"/>
      <c r="O6" s="62"/>
      <c r="P6" s="62"/>
      <c r="Q6" s="62"/>
      <c r="R6" s="62"/>
    </row>
    <row r="7" spans="1:18" s="209" customFormat="1" x14ac:dyDescent="0.25">
      <c r="A7" s="291" t="s">
        <v>177</v>
      </c>
      <c r="B7" s="292"/>
      <c r="C7" s="293"/>
      <c r="D7" s="251" t="s">
        <v>176</v>
      </c>
      <c r="E7" s="212">
        <f>E9+E45</f>
        <v>53968.999999999993</v>
      </c>
      <c r="F7" s="212">
        <f>F9+F45</f>
        <v>54564.000000000007</v>
      </c>
      <c r="G7" s="212">
        <f>G9+G45</f>
        <v>54564.000000000007</v>
      </c>
      <c r="H7" s="212">
        <f>H9+H45</f>
        <v>54564.000000000007</v>
      </c>
      <c r="I7" s="212">
        <f>I9+I45</f>
        <v>54564.000000000007</v>
      </c>
      <c r="J7" s="62"/>
      <c r="K7" s="62"/>
      <c r="L7" s="62"/>
      <c r="M7" s="62"/>
      <c r="N7" s="62"/>
      <c r="O7" s="62"/>
      <c r="P7" s="62"/>
      <c r="Q7" s="62"/>
      <c r="R7" s="62"/>
    </row>
    <row r="8" spans="1:18" x14ac:dyDescent="0.25">
      <c r="A8" s="294" t="s">
        <v>206</v>
      </c>
      <c r="B8" s="295"/>
      <c r="C8" s="296"/>
      <c r="D8" s="181" t="s">
        <v>205</v>
      </c>
      <c r="E8" s="65"/>
      <c r="F8" s="65"/>
      <c r="G8" s="65"/>
      <c r="H8" s="64"/>
      <c r="I8" s="63"/>
      <c r="J8" s="62"/>
      <c r="K8" s="62"/>
      <c r="L8" s="62"/>
      <c r="M8" s="62"/>
      <c r="N8" s="62"/>
      <c r="O8" s="62"/>
      <c r="P8" s="62"/>
      <c r="Q8" s="62"/>
      <c r="R8" s="62"/>
    </row>
    <row r="9" spans="1:18" s="87" customFormat="1" x14ac:dyDescent="0.25">
      <c r="A9" s="301">
        <v>3</v>
      </c>
      <c r="B9" s="302"/>
      <c r="C9" s="303"/>
      <c r="D9" s="159" t="s">
        <v>10</v>
      </c>
      <c r="E9" s="90">
        <f>E10+E40</f>
        <v>46335.999999999993</v>
      </c>
      <c r="F9" s="90">
        <f>F10+F40</f>
        <v>46528.000000000007</v>
      </c>
      <c r="G9" s="90">
        <f>G10+G40</f>
        <v>46528.000000000007</v>
      </c>
      <c r="H9" s="90">
        <f>H10+H40</f>
        <v>46528.000000000007</v>
      </c>
      <c r="I9" s="90">
        <f>I10+I40</f>
        <v>46528.000000000007</v>
      </c>
      <c r="J9" s="62"/>
      <c r="K9" s="62"/>
      <c r="L9" s="62"/>
      <c r="M9" s="62"/>
      <c r="N9" s="62"/>
      <c r="O9" s="62"/>
      <c r="P9" s="62"/>
      <c r="Q9" s="62"/>
      <c r="R9" s="62"/>
    </row>
    <row r="10" spans="1:18" s="235" customFormat="1" x14ac:dyDescent="0.25">
      <c r="A10" s="250">
        <v>32</v>
      </c>
      <c r="B10" s="249"/>
      <c r="C10" s="248"/>
      <c r="D10" s="247" t="s">
        <v>27</v>
      </c>
      <c r="E10" s="236">
        <f>E11+E15+E20+E29</f>
        <v>45539.659999999996</v>
      </c>
      <c r="F10" s="236">
        <f>F11+F15+F20+F29</f>
        <v>45428.000000000007</v>
      </c>
      <c r="G10" s="236">
        <f>G11+G15+G20+G29</f>
        <v>45428.000000000007</v>
      </c>
      <c r="H10" s="236">
        <f>H11+H15+H20+H29</f>
        <v>45428.000000000007</v>
      </c>
      <c r="I10" s="236">
        <f>I11+I15+I20+I29</f>
        <v>45428.000000000007</v>
      </c>
      <c r="J10" s="62"/>
      <c r="K10" s="62"/>
      <c r="L10" s="62"/>
      <c r="M10" s="62"/>
      <c r="N10" s="62"/>
      <c r="O10" s="62"/>
      <c r="P10" s="62"/>
      <c r="Q10" s="62"/>
      <c r="R10" s="62"/>
    </row>
    <row r="11" spans="1:18" s="241" customFormat="1" x14ac:dyDescent="0.25">
      <c r="A11" s="246"/>
      <c r="B11" s="245">
        <v>321</v>
      </c>
      <c r="C11" s="244"/>
      <c r="D11" s="243" t="s">
        <v>114</v>
      </c>
      <c r="E11" s="242">
        <f>E12+E13+E14</f>
        <v>8226.7900000000009</v>
      </c>
      <c r="F11" s="242">
        <f>F12+F13+F14</f>
        <v>9071.2000000000007</v>
      </c>
      <c r="G11" s="242">
        <f>G12+G13+G14</f>
        <v>9071.2000000000007</v>
      </c>
      <c r="H11" s="242">
        <f>H12+H13+H14</f>
        <v>9071.2000000000007</v>
      </c>
      <c r="I11" s="242">
        <f>I12+I13+I14</f>
        <v>9071.2000000000007</v>
      </c>
      <c r="J11" s="231"/>
      <c r="K11" s="231"/>
      <c r="L11" s="231"/>
      <c r="M11" s="231"/>
      <c r="N11" s="231"/>
      <c r="O11" s="231"/>
      <c r="P11" s="231"/>
      <c r="Q11" s="231"/>
      <c r="R11" s="231"/>
    </row>
    <row r="12" spans="1:18" x14ac:dyDescent="0.25">
      <c r="A12" s="69"/>
      <c r="B12" s="138">
        <v>3211</v>
      </c>
      <c r="C12" s="67"/>
      <c r="D12" s="70" t="s">
        <v>113</v>
      </c>
      <c r="E12" s="65">
        <v>6567.74</v>
      </c>
      <c r="F12" s="65">
        <v>7412.15</v>
      </c>
      <c r="G12" s="65">
        <v>7412.15</v>
      </c>
      <c r="H12" s="65">
        <v>7412.15</v>
      </c>
      <c r="I12" s="65">
        <v>7412.15</v>
      </c>
      <c r="J12" s="62"/>
      <c r="K12" s="62"/>
      <c r="L12" s="62"/>
      <c r="M12" s="62"/>
      <c r="N12" s="62"/>
      <c r="O12" s="62"/>
      <c r="P12" s="62"/>
      <c r="Q12" s="62"/>
      <c r="R12" s="62"/>
    </row>
    <row r="13" spans="1:18" x14ac:dyDescent="0.25">
      <c r="A13" s="69"/>
      <c r="B13" s="138">
        <v>3213</v>
      </c>
      <c r="C13" s="67"/>
      <c r="D13" s="70" t="s">
        <v>139</v>
      </c>
      <c r="E13" s="65">
        <v>331.81</v>
      </c>
      <c r="F13" s="65">
        <v>331.81</v>
      </c>
      <c r="G13" s="65">
        <v>331.81</v>
      </c>
      <c r="H13" s="65">
        <v>331.81</v>
      </c>
      <c r="I13" s="65">
        <v>331.81</v>
      </c>
      <c r="J13" s="62"/>
      <c r="K13" s="62"/>
      <c r="L13" s="62"/>
      <c r="M13" s="62"/>
      <c r="N13" s="62"/>
      <c r="O13" s="62"/>
      <c r="P13" s="62"/>
      <c r="Q13" s="62"/>
      <c r="R13" s="62"/>
    </row>
    <row r="14" spans="1:18" ht="14.25" customHeight="1" x14ac:dyDescent="0.25">
      <c r="A14" s="69"/>
      <c r="B14" s="138">
        <v>3214</v>
      </c>
      <c r="C14" s="67"/>
      <c r="D14" s="70" t="s">
        <v>138</v>
      </c>
      <c r="E14" s="65">
        <v>1327.24</v>
      </c>
      <c r="F14" s="65">
        <v>1327.24</v>
      </c>
      <c r="G14" s="65">
        <v>1327.24</v>
      </c>
      <c r="H14" s="65">
        <v>1327.24</v>
      </c>
      <c r="I14" s="65">
        <v>1327.24</v>
      </c>
      <c r="J14" s="62"/>
      <c r="K14" s="62"/>
      <c r="L14" s="62"/>
      <c r="M14" s="62"/>
      <c r="N14" s="62"/>
      <c r="O14" s="62"/>
      <c r="P14" s="62"/>
      <c r="Q14" s="62"/>
      <c r="R14" s="62"/>
    </row>
    <row r="15" spans="1:18" s="71" customFormat="1" x14ac:dyDescent="0.25">
      <c r="A15" s="103"/>
      <c r="B15" s="142">
        <v>322</v>
      </c>
      <c r="C15" s="76"/>
      <c r="D15" s="156" t="s">
        <v>88</v>
      </c>
      <c r="E15" s="74">
        <f>E16+E17+E18+E19</f>
        <v>22019.449999999997</v>
      </c>
      <c r="F15" s="74">
        <f>F16+F17+F18+F19</f>
        <v>22605.440000000002</v>
      </c>
      <c r="G15" s="74">
        <f>G16+G17+G18+G19</f>
        <v>22605.440000000002</v>
      </c>
      <c r="H15" s="74">
        <f>H16+H17+H18+H19</f>
        <v>22605.440000000002</v>
      </c>
      <c r="I15" s="74">
        <f>I16+I17+I18+I19</f>
        <v>22605.440000000002</v>
      </c>
      <c r="J15" s="62"/>
      <c r="K15" s="62"/>
      <c r="L15" s="62"/>
      <c r="M15" s="62"/>
      <c r="N15" s="62"/>
      <c r="O15" s="62"/>
      <c r="P15" s="62"/>
      <c r="Q15" s="62"/>
      <c r="R15" s="62"/>
    </row>
    <row r="16" spans="1:18" x14ac:dyDescent="0.25">
      <c r="A16" s="69"/>
      <c r="B16" s="138">
        <v>3221</v>
      </c>
      <c r="C16" s="67"/>
      <c r="D16" s="157" t="s">
        <v>148</v>
      </c>
      <c r="E16" s="65">
        <v>5897.55</v>
      </c>
      <c r="F16" s="65">
        <v>6494.61</v>
      </c>
      <c r="G16" s="65">
        <v>6494.61</v>
      </c>
      <c r="H16" s="65">
        <v>6494.61</v>
      </c>
      <c r="I16" s="65">
        <v>6494.61</v>
      </c>
      <c r="J16" s="62"/>
      <c r="K16" s="62"/>
      <c r="L16" s="62"/>
      <c r="M16" s="62"/>
      <c r="N16" s="62"/>
      <c r="O16" s="62"/>
      <c r="P16" s="62"/>
      <c r="Q16" s="62"/>
      <c r="R16" s="62"/>
    </row>
    <row r="17" spans="1:18" x14ac:dyDescent="0.25">
      <c r="A17" s="69"/>
      <c r="B17" s="138">
        <v>3223</v>
      </c>
      <c r="C17" s="67"/>
      <c r="D17" s="157" t="s">
        <v>147</v>
      </c>
      <c r="E17" s="65">
        <v>15998.21</v>
      </c>
      <c r="F17" s="65">
        <v>15779.02</v>
      </c>
      <c r="G17" s="65">
        <v>15779.02</v>
      </c>
      <c r="H17" s="65">
        <v>15779.02</v>
      </c>
      <c r="I17" s="65">
        <v>15779.02</v>
      </c>
      <c r="J17" s="62"/>
      <c r="K17" s="62"/>
      <c r="L17" s="62"/>
      <c r="M17" s="62"/>
      <c r="N17" s="62"/>
      <c r="O17" s="62"/>
      <c r="P17" s="62"/>
      <c r="Q17" s="62"/>
      <c r="R17" s="62"/>
    </row>
    <row r="18" spans="1:18" x14ac:dyDescent="0.25">
      <c r="A18" s="69"/>
      <c r="B18" s="138">
        <v>3225</v>
      </c>
      <c r="C18" s="67"/>
      <c r="D18" s="157" t="s">
        <v>128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2"/>
      <c r="K18" s="62"/>
      <c r="L18" s="62"/>
      <c r="M18" s="62"/>
      <c r="N18" s="62"/>
      <c r="O18" s="62"/>
      <c r="P18" s="62"/>
      <c r="Q18" s="62"/>
      <c r="R18" s="62"/>
    </row>
    <row r="19" spans="1:18" ht="15.75" customHeight="1" x14ac:dyDescent="0.25">
      <c r="A19" s="69"/>
      <c r="B19" s="138">
        <v>3227</v>
      </c>
      <c r="C19" s="67"/>
      <c r="D19" s="157" t="s">
        <v>213</v>
      </c>
      <c r="E19" s="65">
        <v>123.69</v>
      </c>
      <c r="F19" s="65">
        <v>331.81</v>
      </c>
      <c r="G19" s="65">
        <v>331.81</v>
      </c>
      <c r="H19" s="65">
        <v>331.81</v>
      </c>
      <c r="I19" s="65">
        <v>331.81</v>
      </c>
      <c r="J19" s="62"/>
      <c r="K19" s="62"/>
      <c r="L19" s="62"/>
      <c r="M19" s="62"/>
      <c r="N19" s="62"/>
      <c r="O19" s="62"/>
      <c r="P19" s="62"/>
      <c r="Q19" s="62"/>
      <c r="R19" s="62"/>
    </row>
    <row r="20" spans="1:18" s="71" customFormat="1" x14ac:dyDescent="0.25">
      <c r="A20" s="103"/>
      <c r="B20" s="142">
        <v>323</v>
      </c>
      <c r="C20" s="76"/>
      <c r="D20" s="156" t="s">
        <v>92</v>
      </c>
      <c r="E20" s="74">
        <f>E21+E22+E23+E24+E25+E26+E27+E28</f>
        <v>12712.22</v>
      </c>
      <c r="F20" s="74">
        <f>F21+F22+F23+F24+F25+F26+F27+F28</f>
        <v>11030.54</v>
      </c>
      <c r="G20" s="74">
        <f>G21+G22+G23+G24+G25+G26+G27+G28</f>
        <v>11030.54</v>
      </c>
      <c r="H20" s="74">
        <f>H21+H22+H23+H24+H25+H26+H27+H28</f>
        <v>11030.54</v>
      </c>
      <c r="I20" s="74">
        <f>I21+I22+I23+I24+I25+I26+I27+I28</f>
        <v>11030.54</v>
      </c>
      <c r="J20" s="62"/>
      <c r="K20" s="62"/>
      <c r="L20" s="62"/>
      <c r="M20" s="62"/>
      <c r="N20" s="62"/>
      <c r="O20" s="62"/>
      <c r="P20" s="62"/>
      <c r="Q20" s="62"/>
      <c r="R20" s="62"/>
    </row>
    <row r="21" spans="1:18" x14ac:dyDescent="0.25">
      <c r="A21" s="69"/>
      <c r="B21" s="138">
        <v>3231</v>
      </c>
      <c r="C21" s="67"/>
      <c r="D21" s="70" t="s">
        <v>144</v>
      </c>
      <c r="E21" s="65">
        <v>2059.5700000000002</v>
      </c>
      <c r="F21" s="65">
        <v>2070.48</v>
      </c>
      <c r="G21" s="65">
        <v>2070.48</v>
      </c>
      <c r="H21" s="65">
        <v>2070.48</v>
      </c>
      <c r="I21" s="65">
        <v>2070.48</v>
      </c>
      <c r="J21" s="62"/>
      <c r="K21" s="62"/>
      <c r="L21" s="62"/>
      <c r="M21" s="62"/>
      <c r="N21" s="62"/>
      <c r="O21" s="62"/>
      <c r="P21" s="62"/>
      <c r="Q21" s="62"/>
      <c r="R21" s="62"/>
    </row>
    <row r="22" spans="1:18" x14ac:dyDescent="0.25">
      <c r="A22" s="69"/>
      <c r="B22" s="115">
        <v>3233</v>
      </c>
      <c r="C22" s="67"/>
      <c r="D22" s="70" t="s">
        <v>142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2"/>
      <c r="K22" s="62"/>
      <c r="L22" s="62"/>
      <c r="M22" s="62"/>
      <c r="N22" s="62"/>
      <c r="O22" s="62"/>
      <c r="P22" s="62"/>
      <c r="Q22" s="62"/>
      <c r="R22" s="62"/>
    </row>
    <row r="23" spans="1:18" x14ac:dyDescent="0.25">
      <c r="A23" s="69"/>
      <c r="B23" s="115">
        <v>3234</v>
      </c>
      <c r="C23" s="67"/>
      <c r="D23" s="70" t="s">
        <v>141</v>
      </c>
      <c r="E23" s="65">
        <v>5861.03</v>
      </c>
      <c r="F23" s="65">
        <v>5512.58</v>
      </c>
      <c r="G23" s="65">
        <v>5512.58</v>
      </c>
      <c r="H23" s="65">
        <v>5512.58</v>
      </c>
      <c r="I23" s="65">
        <v>5512.58</v>
      </c>
      <c r="J23" s="62"/>
      <c r="K23" s="62"/>
      <c r="L23" s="62"/>
      <c r="M23" s="62"/>
      <c r="N23" s="62"/>
      <c r="O23" s="62"/>
      <c r="P23" s="62"/>
      <c r="Q23" s="62"/>
      <c r="R23" s="62"/>
    </row>
    <row r="24" spans="1:18" x14ac:dyDescent="0.25">
      <c r="A24" s="69"/>
      <c r="B24" s="115">
        <v>3235</v>
      </c>
      <c r="C24" s="67"/>
      <c r="D24" s="70" t="s">
        <v>140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2"/>
      <c r="K24" s="62"/>
      <c r="L24" s="62"/>
      <c r="M24" s="62"/>
      <c r="N24" s="62"/>
      <c r="O24" s="62"/>
      <c r="P24" s="62"/>
      <c r="Q24" s="62"/>
      <c r="R24" s="62"/>
    </row>
    <row r="25" spans="1:18" x14ac:dyDescent="0.25">
      <c r="A25" s="69"/>
      <c r="B25" s="115">
        <v>3236</v>
      </c>
      <c r="C25" s="67"/>
      <c r="D25" s="70" t="s">
        <v>127</v>
      </c>
      <c r="E25" s="65">
        <v>3817.73</v>
      </c>
      <c r="F25" s="65">
        <v>2389.0500000000002</v>
      </c>
      <c r="G25" s="65">
        <v>2389.0500000000002</v>
      </c>
      <c r="H25" s="65">
        <v>2389.0500000000002</v>
      </c>
      <c r="I25" s="65">
        <v>2389.0500000000002</v>
      </c>
      <c r="J25" s="62"/>
      <c r="K25" s="62"/>
      <c r="L25" s="62"/>
      <c r="M25" s="62"/>
      <c r="N25" s="62"/>
      <c r="O25" s="62"/>
      <c r="P25" s="62"/>
      <c r="Q25" s="62"/>
      <c r="R25" s="62"/>
    </row>
    <row r="26" spans="1:18" x14ac:dyDescent="0.25">
      <c r="A26" s="69"/>
      <c r="B26" s="115">
        <v>3237</v>
      </c>
      <c r="C26" s="67"/>
      <c r="D26" s="70" t="s">
        <v>126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2"/>
      <c r="K26" s="62"/>
      <c r="L26" s="62"/>
      <c r="M26" s="62"/>
      <c r="N26" s="62"/>
      <c r="O26" s="62"/>
      <c r="P26" s="62"/>
      <c r="Q26" s="62"/>
      <c r="R26" s="62"/>
    </row>
    <row r="27" spans="1:18" x14ac:dyDescent="0.25">
      <c r="A27" s="69"/>
      <c r="B27" s="115">
        <v>3238</v>
      </c>
      <c r="C27" s="67"/>
      <c r="D27" s="70" t="s">
        <v>137</v>
      </c>
      <c r="E27" s="65">
        <v>973.89</v>
      </c>
      <c r="F27" s="65">
        <v>1058.43</v>
      </c>
      <c r="G27" s="65">
        <v>1058.43</v>
      </c>
      <c r="H27" s="65">
        <v>1058.43</v>
      </c>
      <c r="I27" s="65">
        <v>1058.43</v>
      </c>
      <c r="J27" s="62"/>
      <c r="K27" s="62"/>
      <c r="L27" s="62"/>
      <c r="M27" s="62"/>
      <c r="N27" s="62"/>
      <c r="O27" s="62"/>
      <c r="P27" s="62"/>
      <c r="Q27" s="62"/>
      <c r="R27" s="62"/>
    </row>
    <row r="28" spans="1:18" x14ac:dyDescent="0.25">
      <c r="A28" s="69"/>
      <c r="B28" s="115">
        <v>3239</v>
      </c>
      <c r="C28" s="67"/>
      <c r="D28" s="70" t="s">
        <v>136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2"/>
      <c r="K28" s="62"/>
      <c r="L28" s="62"/>
      <c r="M28" s="62"/>
      <c r="N28" s="62"/>
      <c r="O28" s="62"/>
      <c r="P28" s="62"/>
      <c r="Q28" s="62"/>
      <c r="R28" s="62"/>
    </row>
    <row r="29" spans="1:18" s="71" customFormat="1" ht="15" customHeight="1" x14ac:dyDescent="0.25">
      <c r="A29" s="103"/>
      <c r="B29" s="142">
        <v>329</v>
      </c>
      <c r="C29" s="117"/>
      <c r="D29" s="75" t="s">
        <v>75</v>
      </c>
      <c r="E29" s="74">
        <f>E30+E31+E32+E33+E34</f>
        <v>2581.1999999999998</v>
      </c>
      <c r="F29" s="74">
        <f>F30+F31+F32+F33+F34</f>
        <v>2720.82</v>
      </c>
      <c r="G29" s="74">
        <f>G30+G31+G32+G33+G34</f>
        <v>2720.82</v>
      </c>
      <c r="H29" s="74">
        <f>H30+H31+H32+H33+H34</f>
        <v>2720.82</v>
      </c>
      <c r="I29" s="74">
        <f>I30+I31+I32+I33+I34</f>
        <v>2720.82</v>
      </c>
      <c r="J29" s="62"/>
      <c r="K29" s="62"/>
      <c r="L29" s="62"/>
      <c r="M29" s="62"/>
      <c r="N29" s="62"/>
      <c r="O29" s="62"/>
      <c r="P29" s="62"/>
      <c r="Q29" s="62"/>
      <c r="R29" s="62"/>
    </row>
    <row r="30" spans="1:18" x14ac:dyDescent="0.25">
      <c r="A30" s="69"/>
      <c r="B30" s="115">
        <v>3292</v>
      </c>
      <c r="C30" s="67"/>
      <c r="D30" s="70" t="s">
        <v>212</v>
      </c>
      <c r="E30" s="65">
        <v>2408.66</v>
      </c>
      <c r="F30" s="65">
        <v>2548.2800000000002</v>
      </c>
      <c r="G30" s="65">
        <v>2548.2800000000002</v>
      </c>
      <c r="H30" s="65">
        <v>2548.2800000000002</v>
      </c>
      <c r="I30" s="65">
        <v>2548.2800000000002</v>
      </c>
      <c r="J30" s="62"/>
      <c r="K30" s="62"/>
      <c r="L30" s="62"/>
      <c r="M30" s="62"/>
      <c r="N30" s="62"/>
      <c r="O30" s="62"/>
      <c r="P30" s="62"/>
      <c r="Q30" s="62"/>
      <c r="R30" s="62"/>
    </row>
    <row r="31" spans="1:18" x14ac:dyDescent="0.25">
      <c r="A31" s="69"/>
      <c r="B31" s="115">
        <v>3293</v>
      </c>
      <c r="C31" s="67"/>
      <c r="D31" s="70" t="s">
        <v>157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69"/>
      <c r="B32" s="115">
        <v>3294</v>
      </c>
      <c r="C32" s="67"/>
      <c r="D32" s="70" t="s">
        <v>211</v>
      </c>
      <c r="E32" s="65">
        <v>172.54</v>
      </c>
      <c r="F32" s="65">
        <v>172.54</v>
      </c>
      <c r="G32" s="65">
        <v>172.54</v>
      </c>
      <c r="H32" s="65">
        <v>172.54</v>
      </c>
      <c r="I32" s="65">
        <v>172.54</v>
      </c>
      <c r="J32" s="62"/>
      <c r="K32" s="62"/>
      <c r="L32" s="62"/>
      <c r="M32" s="62"/>
      <c r="N32" s="62"/>
      <c r="O32" s="62"/>
      <c r="P32" s="62"/>
      <c r="Q32" s="62"/>
      <c r="R32" s="62"/>
    </row>
    <row r="33" spans="1:18" ht="16.5" customHeight="1" x14ac:dyDescent="0.25">
      <c r="A33" s="69"/>
      <c r="B33" s="115">
        <v>3295</v>
      </c>
      <c r="C33" s="67"/>
      <c r="D33" s="70" t="s">
        <v>210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2"/>
      <c r="K33" s="62"/>
      <c r="L33" s="62"/>
      <c r="M33" s="62"/>
      <c r="N33" s="62"/>
      <c r="O33" s="62"/>
      <c r="P33" s="62"/>
      <c r="Q33" s="62"/>
      <c r="R33" s="62"/>
    </row>
    <row r="34" spans="1:18" ht="15" customHeight="1" x14ac:dyDescent="0.25">
      <c r="A34" s="69"/>
      <c r="B34" s="115">
        <v>3299</v>
      </c>
      <c r="C34" s="67"/>
      <c r="D34" s="70" t="s">
        <v>75</v>
      </c>
      <c r="E34" s="65"/>
      <c r="F34" s="65">
        <v>0</v>
      </c>
      <c r="G34" s="65">
        <v>0</v>
      </c>
      <c r="H34" s="65">
        <v>0</v>
      </c>
      <c r="I34" s="65">
        <v>0</v>
      </c>
      <c r="J34" s="62"/>
      <c r="K34" s="62"/>
      <c r="L34" s="62"/>
      <c r="M34" s="62"/>
      <c r="N34" s="62"/>
      <c r="O34" s="62"/>
      <c r="P34" s="62"/>
      <c r="Q34" s="62"/>
      <c r="R34" s="62"/>
    </row>
    <row r="35" spans="1:18" hidden="1" x14ac:dyDescent="0.25">
      <c r="A35" s="69"/>
      <c r="B35" s="115"/>
      <c r="C35" s="67"/>
      <c r="D35" s="70"/>
      <c r="E35" s="65"/>
      <c r="F35" s="65"/>
      <c r="G35" s="65"/>
      <c r="H35" s="65"/>
      <c r="I35" s="65"/>
      <c r="J35" s="62"/>
      <c r="K35" s="62"/>
      <c r="L35" s="62"/>
      <c r="M35" s="62"/>
      <c r="N35" s="62"/>
      <c r="O35" s="62"/>
      <c r="P35" s="62"/>
      <c r="Q35" s="62"/>
      <c r="R35" s="62"/>
    </row>
    <row r="36" spans="1:18" hidden="1" x14ac:dyDescent="0.25">
      <c r="A36" s="69"/>
      <c r="B36" s="115"/>
      <c r="C36" s="67"/>
      <c r="D36" s="70"/>
      <c r="E36" s="65"/>
      <c r="F36" s="65"/>
      <c r="G36" s="65"/>
      <c r="H36" s="65"/>
      <c r="I36" s="65"/>
      <c r="J36" s="62"/>
      <c r="K36" s="62"/>
      <c r="L36" s="62"/>
      <c r="M36" s="62"/>
      <c r="N36" s="62"/>
      <c r="O36" s="62"/>
      <c r="P36" s="62"/>
      <c r="Q36" s="62"/>
      <c r="R36" s="62"/>
    </row>
    <row r="37" spans="1:18" hidden="1" x14ac:dyDescent="0.25">
      <c r="A37" s="69"/>
      <c r="B37" s="115"/>
      <c r="C37" s="67"/>
      <c r="D37" s="70"/>
      <c r="E37" s="65"/>
      <c r="F37" s="65"/>
      <c r="G37" s="65"/>
      <c r="H37" s="65"/>
      <c r="I37" s="65"/>
      <c r="J37" s="62"/>
      <c r="K37" s="62"/>
      <c r="L37" s="62"/>
      <c r="M37" s="62"/>
      <c r="N37" s="62"/>
      <c r="O37" s="62"/>
      <c r="P37" s="62"/>
      <c r="Q37" s="62"/>
      <c r="R37" s="62"/>
    </row>
    <row r="38" spans="1:18" ht="15.75" hidden="1" customHeight="1" x14ac:dyDescent="0.25">
      <c r="A38" s="69"/>
      <c r="B38" s="115"/>
      <c r="C38" s="67"/>
      <c r="D38" s="70"/>
      <c r="E38" s="65"/>
      <c r="F38" s="65"/>
      <c r="G38" s="65"/>
      <c r="H38" s="65"/>
      <c r="I38" s="65"/>
      <c r="J38" s="62"/>
      <c r="K38" s="62"/>
      <c r="L38" s="62"/>
      <c r="M38" s="62"/>
      <c r="N38" s="62"/>
      <c r="O38" s="62"/>
      <c r="P38" s="62"/>
      <c r="Q38" s="62"/>
      <c r="R38" s="62"/>
    </row>
    <row r="39" spans="1:18" ht="16.5" hidden="1" customHeight="1" x14ac:dyDescent="0.25">
      <c r="A39" s="69"/>
      <c r="B39" s="115"/>
      <c r="C39" s="67"/>
      <c r="D39" s="70"/>
      <c r="E39" s="65"/>
      <c r="F39" s="65"/>
      <c r="G39" s="65"/>
      <c r="H39" s="65"/>
      <c r="I39" s="65"/>
      <c r="J39" s="62"/>
      <c r="K39" s="62"/>
      <c r="L39" s="62"/>
      <c r="M39" s="62"/>
      <c r="N39" s="62"/>
      <c r="O39" s="62"/>
      <c r="P39" s="62"/>
      <c r="Q39" s="62"/>
      <c r="R39" s="62"/>
    </row>
    <row r="40" spans="1:18" s="235" customFormat="1" x14ac:dyDescent="0.25">
      <c r="A40" s="240"/>
      <c r="B40" s="239">
        <v>34</v>
      </c>
      <c r="C40" s="238"/>
      <c r="D40" s="237" t="s">
        <v>209</v>
      </c>
      <c r="E40" s="236">
        <f t="shared" ref="E40:I41" si="0">E41</f>
        <v>796.34</v>
      </c>
      <c r="F40" s="236">
        <f t="shared" si="0"/>
        <v>1100</v>
      </c>
      <c r="G40" s="236">
        <f t="shared" si="0"/>
        <v>1100</v>
      </c>
      <c r="H40" s="236">
        <f t="shared" si="0"/>
        <v>1100</v>
      </c>
      <c r="I40" s="236">
        <f t="shared" si="0"/>
        <v>1100</v>
      </c>
      <c r="J40" s="62"/>
      <c r="K40" s="62"/>
      <c r="L40" s="62"/>
      <c r="M40" s="62"/>
      <c r="N40" s="62"/>
      <c r="O40" s="62"/>
      <c r="P40" s="62"/>
      <c r="Q40" s="62"/>
      <c r="R40" s="62"/>
    </row>
    <row r="41" spans="1:18" s="71" customFormat="1" x14ac:dyDescent="0.25">
      <c r="A41" s="103"/>
      <c r="B41" s="118">
        <v>343</v>
      </c>
      <c r="C41" s="117"/>
      <c r="D41" s="75" t="s">
        <v>170</v>
      </c>
      <c r="E41" s="74">
        <f t="shared" si="0"/>
        <v>796.34</v>
      </c>
      <c r="F41" s="74">
        <f t="shared" si="0"/>
        <v>1100</v>
      </c>
      <c r="G41" s="74">
        <f t="shared" si="0"/>
        <v>1100</v>
      </c>
      <c r="H41" s="74">
        <f t="shared" si="0"/>
        <v>1100</v>
      </c>
      <c r="I41" s="74">
        <f t="shared" si="0"/>
        <v>1100</v>
      </c>
      <c r="J41" s="62"/>
      <c r="K41" s="62"/>
      <c r="L41" s="62"/>
      <c r="M41" s="62"/>
      <c r="N41" s="62"/>
      <c r="O41" s="62"/>
      <c r="P41" s="62"/>
      <c r="Q41" s="62"/>
      <c r="R41" s="62"/>
    </row>
    <row r="42" spans="1:18" ht="15.75" customHeight="1" x14ac:dyDescent="0.25">
      <c r="A42" s="69"/>
      <c r="B42" s="115">
        <v>3431</v>
      </c>
      <c r="C42" s="67"/>
      <c r="D42" s="70" t="s">
        <v>208</v>
      </c>
      <c r="E42" s="65">
        <v>796.34</v>
      </c>
      <c r="F42" s="65">
        <v>1100</v>
      </c>
      <c r="G42" s="65">
        <v>1100</v>
      </c>
      <c r="H42" s="65">
        <v>1100</v>
      </c>
      <c r="I42" s="65">
        <v>1100</v>
      </c>
      <c r="J42" s="62"/>
      <c r="K42" s="62"/>
      <c r="L42" s="62"/>
      <c r="M42" s="62"/>
      <c r="N42" s="62"/>
      <c r="O42" s="62"/>
      <c r="P42" s="62"/>
      <c r="Q42" s="62"/>
      <c r="R42" s="62"/>
    </row>
    <row r="43" spans="1:18" s="209" customFormat="1" ht="27.75" customHeight="1" x14ac:dyDescent="0.25">
      <c r="A43" s="291" t="s">
        <v>166</v>
      </c>
      <c r="B43" s="292"/>
      <c r="C43" s="293"/>
      <c r="D43" s="234" t="s">
        <v>207</v>
      </c>
      <c r="E43" s="212">
        <f>E45</f>
        <v>7633</v>
      </c>
      <c r="F43" s="212">
        <f>F45</f>
        <v>8036</v>
      </c>
      <c r="G43" s="212">
        <f>G45</f>
        <v>8036</v>
      </c>
      <c r="H43" s="212">
        <f>H45</f>
        <v>8036</v>
      </c>
      <c r="I43" s="212">
        <f>I45</f>
        <v>8036</v>
      </c>
      <c r="J43" s="62"/>
      <c r="K43" s="62"/>
      <c r="L43" s="62"/>
      <c r="M43" s="62"/>
      <c r="N43" s="62"/>
      <c r="O43" s="62"/>
      <c r="P43" s="62"/>
      <c r="Q43" s="62"/>
      <c r="R43" s="62"/>
    </row>
    <row r="44" spans="1:18" s="209" customFormat="1" ht="18" customHeight="1" x14ac:dyDescent="0.25">
      <c r="A44" s="294" t="s">
        <v>206</v>
      </c>
      <c r="B44" s="295"/>
      <c r="C44" s="296"/>
      <c r="D44" s="181" t="s">
        <v>205</v>
      </c>
      <c r="E44" s="65"/>
      <c r="F44" s="65"/>
      <c r="G44" s="65"/>
      <c r="H44" s="65"/>
      <c r="I44" s="65"/>
      <c r="J44" s="62"/>
      <c r="K44" s="62"/>
      <c r="L44" s="62"/>
      <c r="M44" s="62"/>
      <c r="N44" s="62"/>
      <c r="O44" s="62"/>
      <c r="P44" s="62"/>
      <c r="Q44" s="62"/>
      <c r="R44" s="62"/>
    </row>
    <row r="45" spans="1:18" s="87" customFormat="1" x14ac:dyDescent="0.25">
      <c r="A45" s="233"/>
      <c r="B45" s="207">
        <v>3</v>
      </c>
      <c r="C45" s="232"/>
      <c r="D45" s="159" t="s">
        <v>10</v>
      </c>
      <c r="E45" s="90">
        <f>E46</f>
        <v>7633</v>
      </c>
      <c r="F45" s="90">
        <f>F46</f>
        <v>8036</v>
      </c>
      <c r="G45" s="90">
        <f>G46</f>
        <v>8036</v>
      </c>
      <c r="H45" s="90">
        <f>H46</f>
        <v>8036</v>
      </c>
      <c r="I45" s="90">
        <f>I46</f>
        <v>8036</v>
      </c>
      <c r="J45" s="62"/>
      <c r="K45" s="62"/>
      <c r="L45" s="62"/>
      <c r="M45" s="62"/>
      <c r="N45" s="62"/>
      <c r="O45" s="62"/>
      <c r="P45" s="62"/>
      <c r="Q45" s="62"/>
      <c r="R45" s="62"/>
    </row>
    <row r="46" spans="1:18" s="230" customFormat="1" x14ac:dyDescent="0.25">
      <c r="A46" s="228"/>
      <c r="B46" s="227">
        <v>32</v>
      </c>
      <c r="C46" s="226"/>
      <c r="D46" s="225" t="s">
        <v>27</v>
      </c>
      <c r="E46" s="224">
        <f>E47+E49</f>
        <v>7633</v>
      </c>
      <c r="F46" s="224">
        <f>F47+F49</f>
        <v>8036</v>
      </c>
      <c r="G46" s="224">
        <f>G47+G49</f>
        <v>8036</v>
      </c>
      <c r="H46" s="224">
        <f>H47+H49</f>
        <v>8036</v>
      </c>
      <c r="I46" s="224">
        <f>I47+I49</f>
        <v>8036</v>
      </c>
      <c r="J46" s="231"/>
      <c r="K46" s="231"/>
      <c r="L46" s="231"/>
      <c r="M46" s="231"/>
      <c r="N46" s="231"/>
      <c r="O46" s="231"/>
      <c r="P46" s="231"/>
      <c r="Q46" s="231"/>
      <c r="R46" s="231"/>
    </row>
    <row r="47" spans="1:18" s="71" customFormat="1" x14ac:dyDescent="0.25">
      <c r="A47" s="78"/>
      <c r="B47" s="223">
        <v>322</v>
      </c>
      <c r="C47" s="76"/>
      <c r="D47" s="156" t="s">
        <v>88</v>
      </c>
      <c r="E47" s="74">
        <f>E48</f>
        <v>1038.31</v>
      </c>
      <c r="F47" s="74">
        <f>F48</f>
        <v>1158</v>
      </c>
      <c r="G47" s="74">
        <f>G48</f>
        <v>1158</v>
      </c>
      <c r="H47" s="74">
        <f>H48</f>
        <v>1158</v>
      </c>
      <c r="I47" s="74">
        <f>I48</f>
        <v>1158</v>
      </c>
      <c r="J47" s="62"/>
      <c r="K47" s="62"/>
      <c r="L47" s="62"/>
      <c r="M47" s="62"/>
      <c r="N47" s="62"/>
      <c r="O47" s="62"/>
      <c r="P47" s="62"/>
      <c r="Q47" s="62"/>
      <c r="R47" s="62"/>
    </row>
    <row r="48" spans="1:18" ht="26.25" x14ac:dyDescent="0.25">
      <c r="A48" s="69"/>
      <c r="B48" s="162">
        <v>3224</v>
      </c>
      <c r="C48" s="67"/>
      <c r="D48" s="70" t="s">
        <v>173</v>
      </c>
      <c r="E48" s="65">
        <v>1038.31</v>
      </c>
      <c r="F48" s="65">
        <v>1158</v>
      </c>
      <c r="G48" s="65">
        <v>1158</v>
      </c>
      <c r="H48" s="65">
        <v>1158</v>
      </c>
      <c r="I48" s="65">
        <v>1158</v>
      </c>
      <c r="J48" s="62"/>
      <c r="K48" s="62"/>
      <c r="L48" s="62"/>
      <c r="M48" s="62"/>
      <c r="N48" s="62"/>
      <c r="O48" s="62"/>
      <c r="P48" s="62"/>
      <c r="Q48" s="62"/>
      <c r="R48" s="62"/>
    </row>
    <row r="49" spans="1:18" s="71" customFormat="1" x14ac:dyDescent="0.25">
      <c r="A49" s="103"/>
      <c r="B49" s="223">
        <v>323</v>
      </c>
      <c r="C49" s="117"/>
      <c r="D49" s="156" t="s">
        <v>92</v>
      </c>
      <c r="E49" s="74">
        <f>E50+E51</f>
        <v>6594.69</v>
      </c>
      <c r="F49" s="74">
        <f>F50+F51</f>
        <v>6878</v>
      </c>
      <c r="G49" s="74">
        <f>G50+G51</f>
        <v>6878</v>
      </c>
      <c r="H49" s="74">
        <f>H50+H51</f>
        <v>6878</v>
      </c>
      <c r="I49" s="74">
        <f>I50+I51</f>
        <v>6878</v>
      </c>
      <c r="J49" s="62"/>
      <c r="K49" s="62"/>
      <c r="L49" s="62"/>
      <c r="M49" s="62"/>
      <c r="N49" s="62"/>
      <c r="O49" s="62"/>
      <c r="P49" s="62"/>
      <c r="Q49" s="62"/>
      <c r="R49" s="62"/>
    </row>
    <row r="50" spans="1:18" ht="15" customHeight="1" x14ac:dyDescent="0.25">
      <c r="A50" s="69"/>
      <c r="B50" s="162">
        <v>3232</v>
      </c>
      <c r="C50" s="67"/>
      <c r="D50" s="137" t="s">
        <v>143</v>
      </c>
      <c r="E50" s="65">
        <v>6594.69</v>
      </c>
      <c r="F50" s="65">
        <v>6878</v>
      </c>
      <c r="G50" s="65">
        <v>6878</v>
      </c>
      <c r="H50" s="65">
        <v>6878</v>
      </c>
      <c r="I50" s="65">
        <v>6878</v>
      </c>
      <c r="J50" s="62"/>
      <c r="K50" s="62"/>
      <c r="L50" s="62"/>
      <c r="M50" s="62"/>
      <c r="N50" s="62"/>
      <c r="O50" s="62"/>
      <c r="P50" s="62"/>
      <c r="Q50" s="62"/>
      <c r="R50" s="62"/>
    </row>
    <row r="51" spans="1:18" x14ac:dyDescent="0.25">
      <c r="A51" s="69"/>
      <c r="B51" s="162">
        <v>3237</v>
      </c>
      <c r="C51" s="67"/>
      <c r="D51" s="137" t="s">
        <v>126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2"/>
      <c r="K51" s="62"/>
      <c r="L51" s="62"/>
      <c r="M51" s="62"/>
      <c r="N51" s="62"/>
      <c r="O51" s="62"/>
      <c r="P51" s="62"/>
      <c r="Q51" s="62"/>
      <c r="R51" s="62"/>
    </row>
    <row r="52" spans="1:18" s="209" customFormat="1" ht="15" customHeight="1" x14ac:dyDescent="0.25">
      <c r="A52" s="291" t="s">
        <v>204</v>
      </c>
      <c r="B52" s="292"/>
      <c r="C52" s="293"/>
      <c r="D52" s="196" t="s">
        <v>203</v>
      </c>
      <c r="E52" s="212">
        <v>0</v>
      </c>
      <c r="F52" s="212">
        <v>0</v>
      </c>
      <c r="G52" s="212">
        <v>0</v>
      </c>
      <c r="H52" s="211"/>
      <c r="I52" s="210"/>
      <c r="J52" s="62"/>
      <c r="K52" s="62"/>
      <c r="L52" s="62"/>
      <c r="M52" s="62"/>
      <c r="N52" s="62"/>
      <c r="O52" s="62"/>
      <c r="P52" s="62"/>
      <c r="Q52" s="62"/>
      <c r="R52" s="62"/>
    </row>
    <row r="53" spans="1:18" s="62" customFormat="1" hidden="1" x14ac:dyDescent="0.25">
      <c r="A53" s="229"/>
      <c r="B53" s="222"/>
      <c r="C53" s="221"/>
      <c r="D53" s="110"/>
      <c r="E53" s="65"/>
      <c r="F53" s="64"/>
      <c r="G53" s="64"/>
      <c r="H53" s="64"/>
      <c r="I53" s="63"/>
    </row>
    <row r="54" spans="1:18" s="62" customFormat="1" x14ac:dyDescent="0.25">
      <c r="A54" s="294" t="s">
        <v>183</v>
      </c>
      <c r="B54" s="295"/>
      <c r="C54" s="296"/>
      <c r="D54" s="181" t="s">
        <v>182</v>
      </c>
      <c r="E54" s="65"/>
      <c r="F54" s="65"/>
      <c r="G54" s="65"/>
      <c r="H54" s="64"/>
      <c r="I54" s="63"/>
    </row>
    <row r="55" spans="1:18" s="62" customFormat="1" x14ac:dyDescent="0.25">
      <c r="A55" s="228"/>
      <c r="B55" s="227">
        <v>32</v>
      </c>
      <c r="C55" s="226"/>
      <c r="D55" s="225" t="s">
        <v>27</v>
      </c>
      <c r="E55" s="224">
        <f>E56+E58</f>
        <v>5751.84</v>
      </c>
      <c r="F55" s="224">
        <f>F56+F58</f>
        <v>0</v>
      </c>
      <c r="G55" s="224">
        <f>G56+G58</f>
        <v>0</v>
      </c>
      <c r="H55" s="224">
        <f>H56+H58</f>
        <v>0</v>
      </c>
      <c r="I55" s="224">
        <f>I56+I58</f>
        <v>0</v>
      </c>
    </row>
    <row r="56" spans="1:18" s="62" customFormat="1" x14ac:dyDescent="0.25">
      <c r="A56" s="78"/>
      <c r="B56" s="223">
        <v>322</v>
      </c>
      <c r="C56" s="76"/>
      <c r="D56" s="156" t="s">
        <v>88</v>
      </c>
      <c r="E56" s="74">
        <f>E57</f>
        <v>5751.84</v>
      </c>
      <c r="F56" s="74">
        <f>F57</f>
        <v>0</v>
      </c>
      <c r="G56" s="74">
        <f>G57</f>
        <v>0</v>
      </c>
      <c r="H56" s="74">
        <f>H57</f>
        <v>0</v>
      </c>
      <c r="I56" s="74">
        <f>I57</f>
        <v>0</v>
      </c>
    </row>
    <row r="57" spans="1:18" s="62" customFormat="1" x14ac:dyDescent="0.25">
      <c r="A57" s="69"/>
      <c r="B57" s="162">
        <v>3223</v>
      </c>
      <c r="C57" s="67"/>
      <c r="D57" s="70" t="s">
        <v>202</v>
      </c>
      <c r="E57" s="65">
        <v>5751.84</v>
      </c>
      <c r="F57" s="65"/>
      <c r="G57" s="65"/>
      <c r="H57" s="65"/>
      <c r="I57" s="65"/>
    </row>
    <row r="58" spans="1:18" s="62" customFormat="1" x14ac:dyDescent="0.25">
      <c r="A58" s="222"/>
      <c r="B58" s="222"/>
      <c r="C58" s="221"/>
      <c r="D58" s="110"/>
      <c r="E58" s="65"/>
      <c r="F58" s="65"/>
      <c r="G58" s="65"/>
      <c r="H58" s="64"/>
      <c r="I58" s="63"/>
    </row>
    <row r="59" spans="1:18" s="213" customFormat="1" x14ac:dyDescent="0.25">
      <c r="A59" s="220" t="s">
        <v>179</v>
      </c>
      <c r="B59" s="219"/>
      <c r="C59" s="218"/>
      <c r="D59" s="217" t="s">
        <v>201</v>
      </c>
      <c r="E59" s="216" t="e">
        <f>E60+E76+E83+#REF!+H2+E152+E159</f>
        <v>#REF!</v>
      </c>
      <c r="F59" s="216" t="e">
        <f>F60+F76+F83+#REF!+F90+F105+F152+F159</f>
        <v>#REF!</v>
      </c>
      <c r="G59" s="216" t="e">
        <f>G60+G76+G83+#REF!+G105+G152+G159</f>
        <v>#REF!</v>
      </c>
      <c r="H59" s="215" t="e">
        <f>H60+H76+H83+#REF!+H105+H120+H152</f>
        <v>#REF!</v>
      </c>
      <c r="I59" s="214" t="e">
        <f>I60+I76+I83+#REF!+I105+I120+I152</f>
        <v>#REF!</v>
      </c>
      <c r="J59" s="62"/>
      <c r="K59" s="62"/>
      <c r="L59" s="62"/>
      <c r="M59" s="62"/>
      <c r="N59" s="62"/>
      <c r="O59" s="62"/>
      <c r="P59" s="62"/>
      <c r="Q59" s="62"/>
      <c r="R59" s="62"/>
    </row>
    <row r="60" spans="1:18" s="209" customFormat="1" x14ac:dyDescent="0.25">
      <c r="A60" s="199" t="s">
        <v>156</v>
      </c>
      <c r="B60" s="198"/>
      <c r="C60" s="197"/>
      <c r="D60" s="196" t="s">
        <v>158</v>
      </c>
      <c r="E60" s="212">
        <f>E62</f>
        <v>0</v>
      </c>
      <c r="F60" s="212">
        <f>F62</f>
        <v>0</v>
      </c>
      <c r="G60" s="212">
        <f>G62</f>
        <v>0</v>
      </c>
      <c r="H60" s="211"/>
      <c r="I60" s="210"/>
      <c r="J60" s="62"/>
      <c r="K60" s="62"/>
      <c r="L60" s="62"/>
      <c r="M60" s="62"/>
      <c r="N60" s="62"/>
      <c r="O60" s="62"/>
      <c r="P60" s="62"/>
      <c r="Q60" s="62"/>
      <c r="R60" s="62"/>
    </row>
    <row r="61" spans="1:18" s="209" customFormat="1" x14ac:dyDescent="0.25">
      <c r="A61" s="294" t="s">
        <v>183</v>
      </c>
      <c r="B61" s="295"/>
      <c r="C61" s="296"/>
      <c r="D61" s="181" t="s">
        <v>182</v>
      </c>
      <c r="E61" s="65"/>
      <c r="F61" s="65"/>
      <c r="G61" s="65"/>
      <c r="H61" s="64"/>
      <c r="I61" s="63"/>
      <c r="J61" s="62"/>
      <c r="K61" s="62"/>
      <c r="L61" s="62"/>
      <c r="M61" s="62"/>
      <c r="N61" s="62"/>
      <c r="O61" s="62"/>
      <c r="P61" s="62"/>
      <c r="Q61" s="62"/>
      <c r="R61" s="62"/>
    </row>
    <row r="62" spans="1:18" s="87" customFormat="1" x14ac:dyDescent="0.25">
      <c r="A62" s="208"/>
      <c r="B62" s="207">
        <v>3</v>
      </c>
      <c r="C62" s="206"/>
      <c r="D62" s="159" t="s">
        <v>10</v>
      </c>
      <c r="E62" s="90">
        <f>E63</f>
        <v>0</v>
      </c>
      <c r="F62" s="90">
        <f>F63</f>
        <v>0</v>
      </c>
      <c r="G62" s="90">
        <f>G63</f>
        <v>0</v>
      </c>
      <c r="H62" s="89"/>
      <c r="I62" s="88"/>
      <c r="J62" s="62"/>
      <c r="K62" s="62"/>
      <c r="L62" s="62"/>
      <c r="M62" s="62"/>
      <c r="N62" s="62"/>
      <c r="O62" s="62"/>
      <c r="P62" s="62"/>
      <c r="Q62" s="62"/>
      <c r="R62" s="62"/>
    </row>
    <row r="63" spans="1:18" s="79" customFormat="1" x14ac:dyDescent="0.25">
      <c r="A63" s="205"/>
      <c r="B63" s="204">
        <v>32</v>
      </c>
      <c r="C63" s="203"/>
      <c r="D63" s="158" t="s">
        <v>27</v>
      </c>
      <c r="E63" s="82">
        <f>E64+E68+E72+E74</f>
        <v>0</v>
      </c>
      <c r="F63" s="82">
        <f>F64+F68+F72+F74</f>
        <v>0</v>
      </c>
      <c r="G63" s="82">
        <f>G64+G68+G72+G74</f>
        <v>0</v>
      </c>
      <c r="H63" s="81"/>
      <c r="I63" s="80"/>
      <c r="J63" s="62"/>
      <c r="K63" s="62"/>
      <c r="L63" s="62"/>
      <c r="M63" s="62"/>
      <c r="N63" s="62"/>
      <c r="O63" s="62"/>
      <c r="P63" s="62"/>
      <c r="Q63" s="62"/>
      <c r="R63" s="62"/>
    </row>
    <row r="64" spans="1:18" s="71" customFormat="1" x14ac:dyDescent="0.25">
      <c r="A64" s="78"/>
      <c r="B64" s="202">
        <v>321</v>
      </c>
      <c r="C64" s="76"/>
      <c r="D64" s="156" t="s">
        <v>114</v>
      </c>
      <c r="E64" s="74">
        <f>E65+E66+E67</f>
        <v>0</v>
      </c>
      <c r="F64" s="74">
        <f>F65+F66+F67</f>
        <v>0</v>
      </c>
      <c r="G64" s="74">
        <f>G65+G66+G67</f>
        <v>0</v>
      </c>
      <c r="H64" s="73"/>
      <c r="I64" s="72"/>
      <c r="J64" s="62"/>
      <c r="K64" s="62"/>
      <c r="L64" s="62"/>
      <c r="M64" s="62"/>
      <c r="N64" s="62"/>
      <c r="O64" s="62"/>
      <c r="P64" s="62"/>
      <c r="Q64" s="62"/>
      <c r="R64" s="62"/>
    </row>
    <row r="65" spans="1:18" x14ac:dyDescent="0.25">
      <c r="A65" s="69"/>
      <c r="B65" s="200">
        <v>3211</v>
      </c>
      <c r="C65" s="67"/>
      <c r="D65" s="70" t="s">
        <v>113</v>
      </c>
      <c r="E65" s="65">
        <v>0</v>
      </c>
      <c r="F65" s="65">
        <v>0</v>
      </c>
      <c r="G65" s="65">
        <v>0</v>
      </c>
      <c r="H65" s="64"/>
      <c r="I65" s="63"/>
      <c r="J65" s="62"/>
      <c r="K65" s="62"/>
      <c r="L65" s="62"/>
      <c r="M65" s="62"/>
      <c r="N65" s="62"/>
      <c r="O65" s="62"/>
      <c r="P65" s="62"/>
      <c r="Q65" s="62"/>
      <c r="R65" s="62"/>
    </row>
    <row r="66" spans="1:18" x14ac:dyDescent="0.25">
      <c r="A66" s="201"/>
      <c r="B66" s="200">
        <v>3213</v>
      </c>
      <c r="C66" s="67"/>
      <c r="D66" s="70" t="s">
        <v>139</v>
      </c>
      <c r="E66" s="65">
        <v>0</v>
      </c>
      <c r="F66" s="65">
        <v>0</v>
      </c>
      <c r="G66" s="65">
        <v>0</v>
      </c>
      <c r="H66" s="64"/>
      <c r="I66" s="63"/>
      <c r="J66" s="62"/>
      <c r="K66" s="62"/>
      <c r="L66" s="62"/>
      <c r="M66" s="62"/>
      <c r="N66" s="62"/>
      <c r="O66" s="62"/>
      <c r="P66" s="62"/>
      <c r="Q66" s="62"/>
      <c r="R66" s="62"/>
    </row>
    <row r="67" spans="1:18" ht="16.5" customHeight="1" x14ac:dyDescent="0.25">
      <c r="A67" s="69"/>
      <c r="B67" s="162">
        <v>3214</v>
      </c>
      <c r="C67" s="67"/>
      <c r="D67" s="70" t="s">
        <v>138</v>
      </c>
      <c r="E67" s="65">
        <v>0</v>
      </c>
      <c r="F67" s="65">
        <v>0</v>
      </c>
      <c r="G67" s="65">
        <v>0</v>
      </c>
      <c r="H67" s="64"/>
      <c r="I67" s="63"/>
      <c r="J67" s="62"/>
      <c r="K67" s="62"/>
      <c r="L67" s="62"/>
      <c r="M67" s="62"/>
      <c r="N67" s="62"/>
      <c r="O67" s="62"/>
      <c r="P67" s="62"/>
      <c r="Q67" s="62"/>
      <c r="R67" s="62"/>
    </row>
    <row r="68" spans="1:18" s="71" customFormat="1" x14ac:dyDescent="0.25">
      <c r="A68" s="103"/>
      <c r="B68" s="142">
        <v>322</v>
      </c>
      <c r="C68" s="117"/>
      <c r="D68" s="156" t="s">
        <v>88</v>
      </c>
      <c r="E68" s="74">
        <f>E69+E70+E71</f>
        <v>0</v>
      </c>
      <c r="F68" s="74">
        <f>F69+F70+F71</f>
        <v>0</v>
      </c>
      <c r="G68" s="74">
        <f>G69+G70+G71</f>
        <v>0</v>
      </c>
      <c r="H68" s="73"/>
      <c r="I68" s="72"/>
      <c r="J68" s="62"/>
      <c r="K68" s="62"/>
      <c r="L68" s="62"/>
      <c r="M68" s="62"/>
      <c r="N68" s="62"/>
      <c r="O68" s="62"/>
      <c r="P68" s="62"/>
      <c r="Q68" s="62"/>
      <c r="R68" s="62"/>
    </row>
    <row r="69" spans="1:18" ht="12.75" customHeight="1" x14ac:dyDescent="0.25">
      <c r="A69" s="69"/>
      <c r="B69" s="115">
        <v>3221</v>
      </c>
      <c r="C69" s="67"/>
      <c r="D69" s="70" t="s">
        <v>154</v>
      </c>
      <c r="E69" s="65">
        <v>0</v>
      </c>
      <c r="F69" s="65">
        <v>0</v>
      </c>
      <c r="G69" s="65">
        <v>0</v>
      </c>
      <c r="H69" s="64"/>
      <c r="I69" s="63"/>
      <c r="J69" s="62"/>
      <c r="K69" s="62"/>
      <c r="L69" s="62"/>
      <c r="M69" s="62"/>
      <c r="N69" s="62"/>
      <c r="O69" s="62"/>
      <c r="P69" s="62"/>
      <c r="Q69" s="62"/>
      <c r="R69" s="62"/>
    </row>
    <row r="70" spans="1:18" x14ac:dyDescent="0.25">
      <c r="A70" s="69"/>
      <c r="B70" s="115">
        <v>3222</v>
      </c>
      <c r="C70" s="67"/>
      <c r="D70" s="70" t="s">
        <v>87</v>
      </c>
      <c r="E70" s="65">
        <v>0</v>
      </c>
      <c r="F70" s="65">
        <v>0</v>
      </c>
      <c r="G70" s="65">
        <v>0</v>
      </c>
      <c r="H70" s="64"/>
      <c r="I70" s="63"/>
      <c r="J70" s="62"/>
      <c r="K70" s="62"/>
      <c r="L70" s="62"/>
      <c r="M70" s="62"/>
      <c r="N70" s="62"/>
      <c r="O70" s="62"/>
      <c r="P70" s="62"/>
      <c r="Q70" s="62"/>
      <c r="R70" s="62"/>
    </row>
    <row r="71" spans="1:18" x14ac:dyDescent="0.25">
      <c r="A71" s="69"/>
      <c r="B71" s="115">
        <v>3225</v>
      </c>
      <c r="C71" s="67"/>
      <c r="D71" s="70" t="s">
        <v>153</v>
      </c>
      <c r="E71" s="65">
        <v>0</v>
      </c>
      <c r="F71" s="65">
        <v>0</v>
      </c>
      <c r="G71" s="65">
        <v>0</v>
      </c>
      <c r="H71" s="64"/>
      <c r="I71" s="63"/>
      <c r="J71" s="62"/>
      <c r="K71" s="62"/>
      <c r="L71" s="62"/>
      <c r="M71" s="62"/>
      <c r="N71" s="62"/>
      <c r="O71" s="62"/>
      <c r="P71" s="62"/>
      <c r="Q71" s="62"/>
      <c r="R71" s="62"/>
    </row>
    <row r="72" spans="1:18" s="71" customFormat="1" x14ac:dyDescent="0.25">
      <c r="A72" s="103"/>
      <c r="B72" s="118">
        <v>323</v>
      </c>
      <c r="C72" s="117"/>
      <c r="D72" s="75" t="s">
        <v>92</v>
      </c>
      <c r="E72" s="74">
        <f>E73</f>
        <v>0</v>
      </c>
      <c r="F72" s="74">
        <f>F73</f>
        <v>0</v>
      </c>
      <c r="G72" s="74">
        <f>G73</f>
        <v>0</v>
      </c>
      <c r="H72" s="73"/>
      <c r="I72" s="72"/>
      <c r="J72" s="62"/>
      <c r="K72" s="62"/>
      <c r="L72" s="62"/>
      <c r="M72" s="62"/>
      <c r="N72" s="62"/>
      <c r="O72" s="62"/>
      <c r="P72" s="62"/>
      <c r="Q72" s="62"/>
      <c r="R72" s="62"/>
    </row>
    <row r="73" spans="1:18" x14ac:dyDescent="0.25">
      <c r="A73" s="69"/>
      <c r="B73" s="115">
        <v>3237</v>
      </c>
      <c r="C73" s="67"/>
      <c r="D73" s="70" t="s">
        <v>126</v>
      </c>
      <c r="E73" s="65">
        <v>0</v>
      </c>
      <c r="F73" s="65">
        <v>0</v>
      </c>
      <c r="G73" s="65">
        <v>0</v>
      </c>
      <c r="H73" s="64"/>
      <c r="I73" s="63"/>
      <c r="J73" s="62"/>
      <c r="K73" s="62"/>
      <c r="L73" s="62"/>
      <c r="M73" s="62"/>
      <c r="N73" s="62"/>
      <c r="O73" s="62"/>
      <c r="P73" s="62"/>
      <c r="Q73" s="62"/>
      <c r="R73" s="62"/>
    </row>
    <row r="74" spans="1:18" s="71" customFormat="1" ht="17.25" customHeight="1" x14ac:dyDescent="0.25">
      <c r="A74" s="103"/>
      <c r="B74" s="118">
        <v>329</v>
      </c>
      <c r="C74" s="117"/>
      <c r="D74" s="75" t="s">
        <v>75</v>
      </c>
      <c r="E74" s="74">
        <f>E75</f>
        <v>0</v>
      </c>
      <c r="F74" s="74">
        <f>F75</f>
        <v>0</v>
      </c>
      <c r="G74" s="74">
        <f>G75</f>
        <v>0</v>
      </c>
      <c r="H74" s="73"/>
      <c r="I74" s="72"/>
      <c r="J74" s="62"/>
      <c r="K74" s="62"/>
      <c r="L74" s="62"/>
      <c r="M74" s="62"/>
      <c r="N74" s="62"/>
      <c r="O74" s="62"/>
      <c r="P74" s="62"/>
      <c r="Q74" s="62"/>
      <c r="R74" s="62"/>
    </row>
    <row r="75" spans="1:18" ht="16.5" customHeight="1" x14ac:dyDescent="0.25">
      <c r="A75" s="69"/>
      <c r="B75" s="115">
        <v>3299</v>
      </c>
      <c r="C75" s="67"/>
      <c r="D75" s="70" t="s">
        <v>75</v>
      </c>
      <c r="E75" s="65">
        <v>0</v>
      </c>
      <c r="F75" s="65">
        <v>0</v>
      </c>
      <c r="G75" s="65">
        <v>0</v>
      </c>
      <c r="H75" s="64"/>
      <c r="I75" s="63"/>
      <c r="J75" s="62"/>
      <c r="K75" s="62"/>
      <c r="L75" s="62"/>
      <c r="M75" s="62"/>
      <c r="N75" s="62"/>
      <c r="O75" s="62"/>
      <c r="P75" s="62"/>
      <c r="Q75" s="62"/>
      <c r="R75" s="62"/>
    </row>
    <row r="76" spans="1:18" s="172" customFormat="1" x14ac:dyDescent="0.25">
      <c r="A76" s="179" t="s">
        <v>200</v>
      </c>
      <c r="B76" s="189"/>
      <c r="C76" s="177"/>
      <c r="D76" s="176" t="s">
        <v>155</v>
      </c>
      <c r="E76" s="175">
        <f>E78</f>
        <v>1367.67</v>
      </c>
      <c r="F76" s="175">
        <f>F78</f>
        <v>809.92</v>
      </c>
      <c r="G76" s="175">
        <f>G78</f>
        <v>1500</v>
      </c>
      <c r="H76" s="175">
        <f t="shared" ref="H76:I76" si="1">H78</f>
        <v>1500</v>
      </c>
      <c r="I76" s="175">
        <f t="shared" si="1"/>
        <v>1500</v>
      </c>
      <c r="J76" s="62"/>
      <c r="K76" s="62"/>
      <c r="L76" s="62"/>
      <c r="M76" s="62"/>
      <c r="N76" s="62"/>
      <c r="O76" s="62"/>
      <c r="P76" s="62"/>
      <c r="Q76" s="62"/>
      <c r="R76" s="62"/>
    </row>
    <row r="77" spans="1:18" s="172" customFormat="1" x14ac:dyDescent="0.25">
      <c r="A77" s="294" t="s">
        <v>183</v>
      </c>
      <c r="B77" s="295"/>
      <c r="C77" s="296"/>
      <c r="D77" s="181" t="s">
        <v>182</v>
      </c>
      <c r="E77" s="65"/>
      <c r="F77" s="65"/>
      <c r="G77" s="65"/>
      <c r="H77" s="65"/>
      <c r="I77" s="65"/>
      <c r="J77" s="62"/>
      <c r="K77" s="62"/>
      <c r="L77" s="62"/>
      <c r="M77" s="62"/>
      <c r="N77" s="62"/>
      <c r="O77" s="62"/>
      <c r="P77" s="62"/>
      <c r="Q77" s="62"/>
      <c r="R77" s="62"/>
    </row>
    <row r="78" spans="1:18" s="87" customFormat="1" x14ac:dyDescent="0.25">
      <c r="A78" s="107"/>
      <c r="B78" s="123">
        <v>3</v>
      </c>
      <c r="C78" s="122"/>
      <c r="D78" s="91" t="s">
        <v>10</v>
      </c>
      <c r="E78" s="90">
        <f t="shared" ref="E78:I79" si="2">E79</f>
        <v>1367.67</v>
      </c>
      <c r="F78" s="90">
        <f t="shared" si="2"/>
        <v>809.92</v>
      </c>
      <c r="G78" s="90">
        <f t="shared" si="2"/>
        <v>1500</v>
      </c>
      <c r="H78" s="90">
        <f t="shared" si="2"/>
        <v>1500</v>
      </c>
      <c r="I78" s="90">
        <f t="shared" si="2"/>
        <v>1500</v>
      </c>
      <c r="J78" s="62"/>
      <c r="K78" s="62"/>
      <c r="L78" s="62"/>
      <c r="M78" s="62"/>
      <c r="N78" s="62"/>
      <c r="O78" s="62"/>
      <c r="P78" s="62"/>
      <c r="Q78" s="62"/>
      <c r="R78" s="62"/>
    </row>
    <row r="79" spans="1:18" s="79" customFormat="1" x14ac:dyDescent="0.25">
      <c r="A79" s="105"/>
      <c r="B79" s="121">
        <v>32</v>
      </c>
      <c r="C79" s="120"/>
      <c r="D79" s="83" t="s">
        <v>27</v>
      </c>
      <c r="E79" s="82">
        <f t="shared" si="2"/>
        <v>1367.67</v>
      </c>
      <c r="F79" s="82">
        <f t="shared" si="2"/>
        <v>809.92</v>
      </c>
      <c r="G79" s="82">
        <f t="shared" si="2"/>
        <v>1500</v>
      </c>
      <c r="H79" s="82">
        <f t="shared" si="2"/>
        <v>1500</v>
      </c>
      <c r="I79" s="82">
        <f t="shared" si="2"/>
        <v>1500</v>
      </c>
      <c r="J79" s="62"/>
      <c r="K79" s="62"/>
      <c r="L79" s="62"/>
      <c r="M79" s="62"/>
      <c r="N79" s="62"/>
      <c r="O79" s="62"/>
      <c r="P79" s="62"/>
      <c r="Q79" s="62"/>
      <c r="R79" s="62"/>
    </row>
    <row r="80" spans="1:18" s="71" customFormat="1" ht="18.75" customHeight="1" x14ac:dyDescent="0.25">
      <c r="A80" s="103"/>
      <c r="B80" s="118">
        <v>329</v>
      </c>
      <c r="C80" s="117"/>
      <c r="D80" s="75" t="s">
        <v>75</v>
      </c>
      <c r="E80" s="74">
        <f>E81+E82</f>
        <v>1367.67</v>
      </c>
      <c r="F80" s="74">
        <f>F81+F82</f>
        <v>809.92</v>
      </c>
      <c r="G80" s="74">
        <f>G81+G82</f>
        <v>1500</v>
      </c>
      <c r="H80" s="74">
        <f t="shared" ref="H80:I80" si="3">H81+H82</f>
        <v>1500</v>
      </c>
      <c r="I80" s="74">
        <f t="shared" si="3"/>
        <v>1500</v>
      </c>
      <c r="J80" s="62"/>
      <c r="K80" s="62"/>
      <c r="L80" s="62"/>
      <c r="M80" s="62"/>
      <c r="N80" s="62"/>
      <c r="O80" s="62"/>
      <c r="P80" s="62"/>
      <c r="Q80" s="62"/>
      <c r="R80" s="62"/>
    </row>
    <row r="81" spans="1:18" ht="26.25" x14ac:dyDescent="0.25">
      <c r="A81" s="69"/>
      <c r="B81" s="115">
        <v>3291</v>
      </c>
      <c r="C81" s="67"/>
      <c r="D81" s="70" t="s">
        <v>199</v>
      </c>
      <c r="E81" s="65">
        <v>371.58</v>
      </c>
      <c r="F81" s="65">
        <v>413.08</v>
      </c>
      <c r="G81" s="65">
        <v>500</v>
      </c>
      <c r="H81" s="65">
        <v>500</v>
      </c>
      <c r="I81" s="65">
        <v>500</v>
      </c>
      <c r="J81" s="62"/>
      <c r="K81" s="62"/>
      <c r="L81" s="62"/>
      <c r="M81" s="62"/>
      <c r="N81" s="62"/>
      <c r="O81" s="62"/>
      <c r="P81" s="62"/>
      <c r="Q81" s="62"/>
      <c r="R81" s="62"/>
    </row>
    <row r="82" spans="1:18" ht="15" customHeight="1" x14ac:dyDescent="0.25">
      <c r="A82" s="69"/>
      <c r="B82" s="115">
        <v>3299</v>
      </c>
      <c r="C82" s="67"/>
      <c r="D82" s="70" t="s">
        <v>75</v>
      </c>
      <c r="E82" s="65">
        <v>996.09</v>
      </c>
      <c r="F82" s="65">
        <v>396.84</v>
      </c>
      <c r="G82" s="65">
        <v>1000</v>
      </c>
      <c r="H82" s="65">
        <v>1000</v>
      </c>
      <c r="I82" s="65">
        <v>1000</v>
      </c>
      <c r="J82" s="62"/>
      <c r="K82" s="62"/>
      <c r="L82" s="62"/>
      <c r="M82" s="62"/>
      <c r="N82" s="62"/>
      <c r="O82" s="62"/>
      <c r="P82" s="62"/>
      <c r="Q82" s="62"/>
      <c r="R82" s="62"/>
    </row>
    <row r="83" spans="1:18" s="194" customFormat="1" ht="24" customHeight="1" x14ac:dyDescent="0.25">
      <c r="A83" s="199" t="s">
        <v>198</v>
      </c>
      <c r="B83" s="198"/>
      <c r="C83" s="197"/>
      <c r="D83" s="196" t="s">
        <v>197</v>
      </c>
      <c r="E83" s="175">
        <f>E87</f>
        <v>530.88</v>
      </c>
      <c r="F83" s="175">
        <f>F87</f>
        <v>531</v>
      </c>
      <c r="G83" s="175">
        <f>G87</f>
        <v>531</v>
      </c>
      <c r="H83" s="175">
        <f>H87</f>
        <v>531</v>
      </c>
      <c r="I83" s="175">
        <f>I87</f>
        <v>531</v>
      </c>
      <c r="J83" s="195"/>
      <c r="K83" s="195"/>
      <c r="L83" s="195"/>
      <c r="M83" s="195"/>
      <c r="N83" s="195"/>
      <c r="O83" s="195"/>
      <c r="P83" s="195"/>
      <c r="Q83" s="195"/>
      <c r="R83" s="195"/>
    </row>
    <row r="84" spans="1:18" s="194" customFormat="1" ht="24" customHeight="1" x14ac:dyDescent="0.25">
      <c r="A84" s="294" t="s">
        <v>183</v>
      </c>
      <c r="B84" s="295"/>
      <c r="C84" s="296"/>
      <c r="D84" s="181" t="s">
        <v>182</v>
      </c>
      <c r="E84" s="65"/>
      <c r="F84" s="65"/>
      <c r="G84" s="65"/>
      <c r="H84" s="64"/>
      <c r="I84" s="63"/>
      <c r="J84" s="195"/>
      <c r="K84" s="195"/>
      <c r="L84" s="195"/>
      <c r="M84" s="195"/>
      <c r="N84" s="195"/>
      <c r="O84" s="195"/>
      <c r="P84" s="195"/>
      <c r="Q84" s="195"/>
      <c r="R84" s="195"/>
    </row>
    <row r="85" spans="1:18" s="87" customFormat="1" x14ac:dyDescent="0.25">
      <c r="A85" s="107"/>
      <c r="B85" s="123">
        <v>3</v>
      </c>
      <c r="C85" s="122"/>
      <c r="D85" s="91" t="s">
        <v>10</v>
      </c>
      <c r="E85" s="90">
        <f t="shared" ref="E85:I87" si="4">E86</f>
        <v>530.88</v>
      </c>
      <c r="F85" s="89">
        <f t="shared" si="4"/>
        <v>531</v>
      </c>
      <c r="G85" s="89">
        <f t="shared" si="4"/>
        <v>531</v>
      </c>
      <c r="H85" s="89">
        <f t="shared" si="4"/>
        <v>531</v>
      </c>
      <c r="I85" s="89">
        <f t="shared" si="4"/>
        <v>531</v>
      </c>
      <c r="J85" s="62"/>
      <c r="K85" s="62"/>
      <c r="L85" s="62"/>
      <c r="M85" s="62"/>
      <c r="N85" s="62"/>
      <c r="O85" s="62"/>
      <c r="P85" s="62"/>
      <c r="Q85" s="62"/>
      <c r="R85" s="62"/>
    </row>
    <row r="86" spans="1:18" s="79" customFormat="1" x14ac:dyDescent="0.25">
      <c r="A86" s="105"/>
      <c r="B86" s="121">
        <v>32</v>
      </c>
      <c r="C86" s="120"/>
      <c r="D86" s="83" t="s">
        <v>27</v>
      </c>
      <c r="E86" s="82">
        <f t="shared" si="4"/>
        <v>530.88</v>
      </c>
      <c r="F86" s="81">
        <f t="shared" si="4"/>
        <v>531</v>
      </c>
      <c r="G86" s="81">
        <f t="shared" si="4"/>
        <v>531</v>
      </c>
      <c r="H86" s="81">
        <f t="shared" si="4"/>
        <v>531</v>
      </c>
      <c r="I86" s="81">
        <f t="shared" si="4"/>
        <v>531</v>
      </c>
      <c r="J86" s="62"/>
      <c r="K86" s="62"/>
      <c r="L86" s="62"/>
      <c r="M86" s="62"/>
      <c r="N86" s="62"/>
      <c r="O86" s="62"/>
      <c r="P86" s="62"/>
      <c r="Q86" s="62"/>
      <c r="R86" s="62"/>
    </row>
    <row r="87" spans="1:18" s="71" customFormat="1" ht="20.25" customHeight="1" x14ac:dyDescent="0.25">
      <c r="A87" s="103"/>
      <c r="B87" s="118">
        <v>323</v>
      </c>
      <c r="C87" s="117"/>
      <c r="D87" s="75" t="s">
        <v>92</v>
      </c>
      <c r="E87" s="74">
        <f t="shared" si="4"/>
        <v>530.88</v>
      </c>
      <c r="F87" s="74">
        <f t="shared" si="4"/>
        <v>531</v>
      </c>
      <c r="G87" s="74">
        <f t="shared" si="4"/>
        <v>531</v>
      </c>
      <c r="H87" s="74">
        <f t="shared" si="4"/>
        <v>531</v>
      </c>
      <c r="I87" s="74">
        <f t="shared" si="4"/>
        <v>531</v>
      </c>
      <c r="J87" s="62"/>
      <c r="K87" s="62"/>
      <c r="L87" s="62"/>
      <c r="M87" s="62"/>
      <c r="N87" s="62"/>
      <c r="O87" s="62"/>
      <c r="P87" s="62"/>
      <c r="Q87" s="62"/>
      <c r="R87" s="62"/>
    </row>
    <row r="88" spans="1:18" s="62" customFormat="1" ht="13.5" customHeight="1" x14ac:dyDescent="0.25">
      <c r="A88" s="69"/>
      <c r="B88" s="115">
        <v>3237</v>
      </c>
      <c r="C88" s="67"/>
      <c r="D88" s="193" t="s">
        <v>196</v>
      </c>
      <c r="E88" s="65">
        <v>530.88</v>
      </c>
      <c r="F88" s="65">
        <v>531</v>
      </c>
      <c r="G88" s="65">
        <v>531</v>
      </c>
      <c r="H88" s="65">
        <v>531</v>
      </c>
      <c r="I88" s="65">
        <v>531</v>
      </c>
    </row>
    <row r="89" spans="1:18" s="62" customFormat="1" ht="8.25" customHeight="1" x14ac:dyDescent="0.25">
      <c r="A89" s="69"/>
      <c r="B89" s="192"/>
      <c r="C89" s="67"/>
      <c r="D89" s="187"/>
      <c r="E89" s="65"/>
      <c r="F89" s="64"/>
      <c r="G89" s="64"/>
      <c r="H89" s="64"/>
      <c r="I89" s="63"/>
    </row>
    <row r="90" spans="1:18" s="62" customFormat="1" ht="15" customHeight="1" x14ac:dyDescent="0.25">
      <c r="A90" s="179" t="s">
        <v>193</v>
      </c>
      <c r="B90" s="189"/>
      <c r="C90" s="177"/>
      <c r="D90" s="176" t="s">
        <v>194</v>
      </c>
      <c r="E90" s="175">
        <f>E92</f>
        <v>62272.689999999995</v>
      </c>
      <c r="F90" s="175">
        <f>F92</f>
        <v>0</v>
      </c>
      <c r="G90" s="174"/>
      <c r="H90" s="174"/>
      <c r="I90" s="173"/>
    </row>
    <row r="91" spans="1:18" s="62" customFormat="1" ht="15" customHeight="1" x14ac:dyDescent="0.25">
      <c r="A91" s="294" t="s">
        <v>183</v>
      </c>
      <c r="B91" s="295"/>
      <c r="C91" s="296"/>
      <c r="D91" s="181" t="s">
        <v>182</v>
      </c>
      <c r="E91" s="65"/>
      <c r="F91" s="65"/>
      <c r="G91" s="64"/>
      <c r="H91" s="64"/>
      <c r="I91" s="63"/>
    </row>
    <row r="92" spans="1:18" s="62" customFormat="1" ht="15" customHeight="1" x14ac:dyDescent="0.25">
      <c r="A92" s="107"/>
      <c r="B92" s="144">
        <v>3</v>
      </c>
      <c r="C92" s="92"/>
      <c r="D92" s="143" t="s">
        <v>10</v>
      </c>
      <c r="E92" s="90">
        <f>E93+E101</f>
        <v>62272.689999999995</v>
      </c>
      <c r="F92" s="90">
        <f>F93+F101</f>
        <v>0</v>
      </c>
      <c r="G92" s="89"/>
      <c r="H92" s="89"/>
      <c r="I92" s="88"/>
    </row>
    <row r="93" spans="1:18" s="62" customFormat="1" ht="15" customHeight="1" x14ac:dyDescent="0.25">
      <c r="A93" s="105"/>
      <c r="B93" s="140">
        <v>31</v>
      </c>
      <c r="C93" s="84"/>
      <c r="D93" s="139" t="s">
        <v>11</v>
      </c>
      <c r="E93" s="82">
        <f>E94+E96+E98</f>
        <v>59539.839999999997</v>
      </c>
      <c r="F93" s="82">
        <f>F94+F96+F98</f>
        <v>0</v>
      </c>
      <c r="G93" s="81"/>
      <c r="H93" s="81"/>
      <c r="I93" s="80"/>
    </row>
    <row r="94" spans="1:18" s="62" customFormat="1" ht="15" customHeight="1" x14ac:dyDescent="0.25">
      <c r="A94" s="103"/>
      <c r="B94" s="142">
        <v>311</v>
      </c>
      <c r="C94" s="76"/>
      <c r="D94" s="141" t="s">
        <v>111</v>
      </c>
      <c r="E94" s="74">
        <f>E95</f>
        <v>47501.93</v>
      </c>
      <c r="F94" s="74">
        <f>F95</f>
        <v>0</v>
      </c>
      <c r="G94" s="73"/>
      <c r="H94" s="73"/>
      <c r="I94" s="72"/>
    </row>
    <row r="95" spans="1:18" s="62" customFormat="1" ht="15" customHeight="1" x14ac:dyDescent="0.25">
      <c r="A95" s="69"/>
      <c r="B95" s="138">
        <v>3111</v>
      </c>
      <c r="C95" s="67"/>
      <c r="D95" s="137" t="s">
        <v>110</v>
      </c>
      <c r="E95" s="65">
        <v>47501.93</v>
      </c>
      <c r="F95" s="65"/>
      <c r="G95" s="64"/>
      <c r="H95" s="64"/>
      <c r="I95" s="63"/>
    </row>
    <row r="96" spans="1:18" s="62" customFormat="1" ht="15" customHeight="1" x14ac:dyDescent="0.25">
      <c r="A96" s="103"/>
      <c r="B96" s="142">
        <v>312</v>
      </c>
      <c r="C96" s="76"/>
      <c r="D96" s="141" t="s">
        <v>109</v>
      </c>
      <c r="E96" s="74">
        <f>E97</f>
        <v>4200</v>
      </c>
      <c r="F96" s="74">
        <f>F97</f>
        <v>0</v>
      </c>
      <c r="G96" s="73"/>
      <c r="H96" s="73"/>
      <c r="I96" s="72"/>
    </row>
    <row r="97" spans="1:9" s="62" customFormat="1" ht="15" customHeight="1" x14ac:dyDescent="0.25">
      <c r="A97" s="69"/>
      <c r="B97" s="138">
        <v>3121</v>
      </c>
      <c r="C97" s="67"/>
      <c r="D97" s="137" t="s">
        <v>109</v>
      </c>
      <c r="E97" s="65">
        <v>4200</v>
      </c>
      <c r="F97" s="65"/>
      <c r="G97" s="64"/>
      <c r="H97" s="64"/>
      <c r="I97" s="63"/>
    </row>
    <row r="98" spans="1:9" s="62" customFormat="1" ht="15" customHeight="1" x14ac:dyDescent="0.25">
      <c r="A98" s="103"/>
      <c r="B98" s="142">
        <v>313</v>
      </c>
      <c r="C98" s="76"/>
      <c r="D98" s="141" t="s">
        <v>108</v>
      </c>
      <c r="E98" s="74">
        <f>E99</f>
        <v>7837.91</v>
      </c>
      <c r="F98" s="74">
        <f>F99</f>
        <v>0</v>
      </c>
      <c r="G98" s="73"/>
      <c r="H98" s="73"/>
      <c r="I98" s="72"/>
    </row>
    <row r="99" spans="1:9" s="62" customFormat="1" ht="15" customHeight="1" x14ac:dyDescent="0.25">
      <c r="A99" s="69"/>
      <c r="B99" s="138">
        <v>3132</v>
      </c>
      <c r="C99" s="67"/>
      <c r="D99" s="137" t="s">
        <v>107</v>
      </c>
      <c r="E99" s="65">
        <v>7837.91</v>
      </c>
      <c r="F99" s="65"/>
      <c r="G99" s="64"/>
      <c r="H99" s="64"/>
      <c r="I99" s="63"/>
    </row>
    <row r="100" spans="1:9" s="62" customFormat="1" ht="15" customHeight="1" x14ac:dyDescent="0.25">
      <c r="A100" s="69"/>
      <c r="B100" s="138">
        <v>3133</v>
      </c>
      <c r="C100" s="67"/>
      <c r="D100" s="137" t="s">
        <v>189</v>
      </c>
      <c r="E100" s="65">
        <v>0</v>
      </c>
      <c r="F100" s="65">
        <v>0</v>
      </c>
      <c r="G100" s="64"/>
      <c r="H100" s="64"/>
      <c r="I100" s="63"/>
    </row>
    <row r="101" spans="1:9" s="62" customFormat="1" ht="15" customHeight="1" x14ac:dyDescent="0.25">
      <c r="A101" s="105"/>
      <c r="B101" s="140">
        <v>32</v>
      </c>
      <c r="C101" s="84"/>
      <c r="D101" s="139" t="s">
        <v>27</v>
      </c>
      <c r="E101" s="82">
        <f>E102</f>
        <v>2732.85</v>
      </c>
      <c r="F101" s="82">
        <f>F102</f>
        <v>0</v>
      </c>
      <c r="G101" s="81"/>
      <c r="H101" s="81"/>
      <c r="I101" s="80"/>
    </row>
    <row r="102" spans="1:9" s="62" customFormat="1" ht="15" customHeight="1" x14ac:dyDescent="0.25">
      <c r="A102" s="103"/>
      <c r="B102" s="142">
        <v>321</v>
      </c>
      <c r="C102" s="76"/>
      <c r="D102" s="141" t="s">
        <v>114</v>
      </c>
      <c r="E102" s="74">
        <f>E103+E104</f>
        <v>2732.85</v>
      </c>
      <c r="F102" s="74">
        <f>F103+F104</f>
        <v>0</v>
      </c>
      <c r="G102" s="73"/>
      <c r="H102" s="73"/>
      <c r="I102" s="72"/>
    </row>
    <row r="103" spans="1:9" s="62" customFormat="1" ht="15" customHeight="1" x14ac:dyDescent="0.25">
      <c r="A103" s="69"/>
      <c r="B103" s="138">
        <v>3211</v>
      </c>
      <c r="C103" s="111"/>
      <c r="D103" s="191" t="s">
        <v>113</v>
      </c>
      <c r="E103" s="65">
        <v>406.7</v>
      </c>
      <c r="F103" s="65"/>
      <c r="G103" s="64"/>
      <c r="H103" s="64"/>
      <c r="I103" s="63"/>
    </row>
    <row r="104" spans="1:9" s="62" customFormat="1" ht="15" customHeight="1" x14ac:dyDescent="0.25">
      <c r="A104" s="69"/>
      <c r="B104" s="138">
        <v>3212</v>
      </c>
      <c r="C104" s="67"/>
      <c r="D104" s="137" t="s">
        <v>164</v>
      </c>
      <c r="E104" s="65">
        <v>2326.15</v>
      </c>
      <c r="F104" s="65">
        <v>0</v>
      </c>
      <c r="G104" s="64"/>
      <c r="H104" s="64"/>
      <c r="I104" s="63"/>
    </row>
    <row r="105" spans="1:9" s="62" customFormat="1" ht="15" customHeight="1" x14ac:dyDescent="0.25">
      <c r="A105" s="179" t="s">
        <v>191</v>
      </c>
      <c r="B105" s="189"/>
      <c r="C105" s="177"/>
      <c r="D105" s="176" t="s">
        <v>192</v>
      </c>
      <c r="E105" s="175">
        <f>E107</f>
        <v>33242.18</v>
      </c>
      <c r="F105" s="175">
        <f>F107</f>
        <v>94968.12000000001</v>
      </c>
      <c r="G105" s="175">
        <f>G107</f>
        <v>0</v>
      </c>
      <c r="H105" s="175">
        <f>H107</f>
        <v>0</v>
      </c>
      <c r="I105" s="175">
        <f>I107</f>
        <v>0</v>
      </c>
    </row>
    <row r="106" spans="1:9" s="62" customFormat="1" ht="15" customHeight="1" x14ac:dyDescent="0.25">
      <c r="A106" s="294" t="s">
        <v>183</v>
      </c>
      <c r="B106" s="295"/>
      <c r="C106" s="296"/>
      <c r="D106" s="181" t="s">
        <v>182</v>
      </c>
      <c r="E106" s="65"/>
      <c r="F106" s="65"/>
      <c r="G106" s="65"/>
      <c r="H106" s="65"/>
      <c r="I106" s="65"/>
    </row>
    <row r="107" spans="1:9" s="62" customFormat="1" ht="15" customHeight="1" x14ac:dyDescent="0.25">
      <c r="A107" s="107"/>
      <c r="B107" s="144">
        <v>3</v>
      </c>
      <c r="C107" s="92"/>
      <c r="D107" s="143" t="s">
        <v>10</v>
      </c>
      <c r="E107" s="90">
        <f>E108+E116</f>
        <v>33242.18</v>
      </c>
      <c r="F107" s="90">
        <f>F108+F116</f>
        <v>94968.12000000001</v>
      </c>
      <c r="G107" s="90">
        <f>G108+G116</f>
        <v>0</v>
      </c>
      <c r="H107" s="90">
        <f>H108+H116</f>
        <v>0</v>
      </c>
      <c r="I107" s="90">
        <f>I108+I116</f>
        <v>0</v>
      </c>
    </row>
    <row r="108" spans="1:9" s="62" customFormat="1" ht="15" customHeight="1" x14ac:dyDescent="0.25">
      <c r="A108" s="105"/>
      <c r="B108" s="140">
        <v>31</v>
      </c>
      <c r="C108" s="84"/>
      <c r="D108" s="139" t="s">
        <v>11</v>
      </c>
      <c r="E108" s="82">
        <f>E109+E111+E113</f>
        <v>31867.37</v>
      </c>
      <c r="F108" s="82">
        <f>F109+F111+F113</f>
        <v>90759.780000000013</v>
      </c>
      <c r="G108" s="82">
        <f>G109+G111+G113</f>
        <v>0</v>
      </c>
      <c r="H108" s="82">
        <f>H109+H111+H113</f>
        <v>0</v>
      </c>
      <c r="I108" s="82">
        <f>I109+I111+I113</f>
        <v>0</v>
      </c>
    </row>
    <row r="109" spans="1:9" s="62" customFormat="1" ht="15" customHeight="1" x14ac:dyDescent="0.25">
      <c r="A109" s="103"/>
      <c r="B109" s="142">
        <v>311</v>
      </c>
      <c r="C109" s="76"/>
      <c r="D109" s="141" t="s">
        <v>111</v>
      </c>
      <c r="E109" s="74">
        <f>E110</f>
        <v>23133.35</v>
      </c>
      <c r="F109" s="74">
        <f>F110</f>
        <v>74715.490000000005</v>
      </c>
      <c r="G109" s="74">
        <f>G110</f>
        <v>0</v>
      </c>
      <c r="H109" s="74">
        <f>H110</f>
        <v>0</v>
      </c>
      <c r="I109" s="74">
        <f>I110</f>
        <v>0</v>
      </c>
    </row>
    <row r="110" spans="1:9" s="62" customFormat="1" ht="15" customHeight="1" x14ac:dyDescent="0.25">
      <c r="A110" s="69"/>
      <c r="B110" s="138">
        <v>3111</v>
      </c>
      <c r="C110" s="67"/>
      <c r="D110" s="137" t="s">
        <v>110</v>
      </c>
      <c r="E110" s="65">
        <v>23133.35</v>
      </c>
      <c r="F110" s="65">
        <v>74715.490000000005</v>
      </c>
      <c r="G110" s="65"/>
      <c r="H110" s="65"/>
      <c r="I110" s="65"/>
    </row>
    <row r="111" spans="1:9" s="62" customFormat="1" ht="15" customHeight="1" x14ac:dyDescent="0.25">
      <c r="A111" s="103"/>
      <c r="B111" s="142">
        <v>312</v>
      </c>
      <c r="C111" s="76"/>
      <c r="D111" s="141" t="s">
        <v>109</v>
      </c>
      <c r="E111" s="74">
        <f>E112</f>
        <v>4917</v>
      </c>
      <c r="F111" s="74">
        <f>F112</f>
        <v>3716.24</v>
      </c>
      <c r="G111" s="74">
        <f>G112</f>
        <v>0</v>
      </c>
      <c r="H111" s="74">
        <f>H112</f>
        <v>0</v>
      </c>
      <c r="I111" s="74">
        <f>I112</f>
        <v>0</v>
      </c>
    </row>
    <row r="112" spans="1:9" s="62" customFormat="1" ht="15" customHeight="1" x14ac:dyDescent="0.25">
      <c r="A112" s="69"/>
      <c r="B112" s="138">
        <v>3121</v>
      </c>
      <c r="C112" s="67"/>
      <c r="D112" s="137" t="s">
        <v>109</v>
      </c>
      <c r="E112" s="65">
        <v>4917</v>
      </c>
      <c r="F112" s="65">
        <v>3716.24</v>
      </c>
      <c r="G112" s="65"/>
      <c r="H112" s="65"/>
      <c r="I112" s="65"/>
    </row>
    <row r="113" spans="1:9" s="62" customFormat="1" ht="15" customHeight="1" x14ac:dyDescent="0.25">
      <c r="A113" s="103"/>
      <c r="B113" s="142">
        <v>313</v>
      </c>
      <c r="C113" s="76"/>
      <c r="D113" s="141" t="s">
        <v>108</v>
      </c>
      <c r="E113" s="74">
        <f>E114</f>
        <v>3817.02</v>
      </c>
      <c r="F113" s="74">
        <f>F114</f>
        <v>12328.05</v>
      </c>
      <c r="G113" s="74">
        <f>G114</f>
        <v>0</v>
      </c>
      <c r="H113" s="74">
        <f>H114</f>
        <v>0</v>
      </c>
      <c r="I113" s="74">
        <f>I114</f>
        <v>0</v>
      </c>
    </row>
    <row r="114" spans="1:9" s="62" customFormat="1" ht="15" customHeight="1" x14ac:dyDescent="0.25">
      <c r="A114" s="69"/>
      <c r="B114" s="138">
        <v>3132</v>
      </c>
      <c r="C114" s="67"/>
      <c r="D114" s="137" t="s">
        <v>107</v>
      </c>
      <c r="E114" s="65">
        <v>3817.02</v>
      </c>
      <c r="F114" s="65">
        <v>12328.05</v>
      </c>
      <c r="G114" s="65"/>
      <c r="H114" s="65"/>
      <c r="I114" s="65"/>
    </row>
    <row r="115" spans="1:9" s="62" customFormat="1" ht="15" customHeight="1" x14ac:dyDescent="0.25">
      <c r="A115" s="69"/>
      <c r="B115" s="138">
        <v>3133</v>
      </c>
      <c r="C115" s="67"/>
      <c r="D115" s="137" t="s">
        <v>189</v>
      </c>
      <c r="E115" s="65">
        <v>0</v>
      </c>
      <c r="F115" s="65">
        <v>0</v>
      </c>
      <c r="G115" s="65">
        <v>0</v>
      </c>
      <c r="H115" s="65">
        <v>0</v>
      </c>
      <c r="I115" s="65">
        <v>0</v>
      </c>
    </row>
    <row r="116" spans="1:9" s="62" customFormat="1" ht="15" customHeight="1" x14ac:dyDescent="0.25">
      <c r="A116" s="105"/>
      <c r="B116" s="140">
        <v>32</v>
      </c>
      <c r="C116" s="84"/>
      <c r="D116" s="139" t="s">
        <v>27</v>
      </c>
      <c r="E116" s="82">
        <f>E117</f>
        <v>1374.81</v>
      </c>
      <c r="F116" s="82">
        <f>F117</f>
        <v>4208.34</v>
      </c>
      <c r="G116" s="82">
        <f>G117</f>
        <v>0</v>
      </c>
      <c r="H116" s="82">
        <f>H117</f>
        <v>0</v>
      </c>
      <c r="I116" s="82">
        <f>I117</f>
        <v>0</v>
      </c>
    </row>
    <row r="117" spans="1:9" s="62" customFormat="1" ht="15" customHeight="1" x14ac:dyDescent="0.25">
      <c r="A117" s="103"/>
      <c r="B117" s="142">
        <v>321</v>
      </c>
      <c r="C117" s="76"/>
      <c r="D117" s="141" t="s">
        <v>114</v>
      </c>
      <c r="E117" s="74">
        <f>E118+E119</f>
        <v>1374.81</v>
      </c>
      <c r="F117" s="74">
        <f>F118+F119</f>
        <v>4208.34</v>
      </c>
      <c r="G117" s="74">
        <f>G118+G119</f>
        <v>0</v>
      </c>
      <c r="H117" s="74">
        <f>H118+H119</f>
        <v>0</v>
      </c>
      <c r="I117" s="74">
        <f>I118+I119</f>
        <v>0</v>
      </c>
    </row>
    <row r="118" spans="1:9" s="62" customFormat="1" ht="15" customHeight="1" x14ac:dyDescent="0.25">
      <c r="A118" s="69"/>
      <c r="B118" s="138">
        <v>3211</v>
      </c>
      <c r="C118" s="111"/>
      <c r="D118" s="191" t="s">
        <v>113</v>
      </c>
      <c r="E118" s="65">
        <v>212.32</v>
      </c>
      <c r="F118" s="65">
        <v>318.54000000000002</v>
      </c>
      <c r="G118" s="65"/>
      <c r="H118" s="65"/>
      <c r="I118" s="65"/>
    </row>
    <row r="119" spans="1:9" s="62" customFormat="1" ht="15" customHeight="1" x14ac:dyDescent="0.25">
      <c r="A119" s="69"/>
      <c r="B119" s="138">
        <v>3212</v>
      </c>
      <c r="C119" s="67"/>
      <c r="D119" s="137" t="s">
        <v>164</v>
      </c>
      <c r="E119" s="65">
        <v>1162.49</v>
      </c>
      <c r="F119" s="65">
        <v>3889.8</v>
      </c>
      <c r="G119" s="65"/>
      <c r="H119" s="65"/>
      <c r="I119" s="65"/>
    </row>
    <row r="120" spans="1:9" s="62" customFormat="1" ht="15" customHeight="1" x14ac:dyDescent="0.25">
      <c r="A120" s="179" t="s">
        <v>219</v>
      </c>
      <c r="B120" s="189"/>
      <c r="C120" s="177"/>
      <c r="D120" s="176" t="s">
        <v>190</v>
      </c>
      <c r="E120" s="175">
        <f>E122</f>
        <v>0</v>
      </c>
      <c r="F120" s="175">
        <f>F122</f>
        <v>94968.12000000001</v>
      </c>
      <c r="G120" s="175">
        <f>G122</f>
        <v>165597</v>
      </c>
      <c r="H120" s="175">
        <f>H122</f>
        <v>165597</v>
      </c>
      <c r="I120" s="175">
        <f>I122</f>
        <v>109414.59</v>
      </c>
    </row>
    <row r="121" spans="1:9" s="62" customFormat="1" ht="15" customHeight="1" x14ac:dyDescent="0.25">
      <c r="A121" s="294" t="s">
        <v>183</v>
      </c>
      <c r="B121" s="295"/>
      <c r="C121" s="296"/>
      <c r="D121" s="181" t="s">
        <v>182</v>
      </c>
      <c r="E121" s="65"/>
      <c r="F121" s="65"/>
      <c r="G121" s="65"/>
      <c r="H121" s="65"/>
      <c r="I121" s="65"/>
    </row>
    <row r="122" spans="1:9" s="62" customFormat="1" ht="15" customHeight="1" x14ac:dyDescent="0.25">
      <c r="A122" s="107"/>
      <c r="B122" s="144">
        <v>3</v>
      </c>
      <c r="C122" s="92"/>
      <c r="D122" s="143" t="s">
        <v>10</v>
      </c>
      <c r="E122" s="90">
        <f>E123+E131</f>
        <v>0</v>
      </c>
      <c r="F122" s="90">
        <f>F123+F131</f>
        <v>94968.12000000001</v>
      </c>
      <c r="G122" s="90">
        <f>G123+G131</f>
        <v>165597</v>
      </c>
      <c r="H122" s="90">
        <f>H123+H131</f>
        <v>165597</v>
      </c>
      <c r="I122" s="90">
        <f>I123+I131</f>
        <v>109414.59</v>
      </c>
    </row>
    <row r="123" spans="1:9" s="62" customFormat="1" ht="15" customHeight="1" x14ac:dyDescent="0.25">
      <c r="A123" s="105"/>
      <c r="B123" s="140">
        <v>31</v>
      </c>
      <c r="C123" s="84"/>
      <c r="D123" s="139" t="s">
        <v>11</v>
      </c>
      <c r="E123" s="82">
        <f>E124+E126+E128</f>
        <v>0</v>
      </c>
      <c r="F123" s="82">
        <f>F124+F126+F128</f>
        <v>90759.780000000013</v>
      </c>
      <c r="G123" s="82">
        <f>G124+G126+G128</f>
        <v>155761.48000000001</v>
      </c>
      <c r="H123" s="82">
        <f>H124+H126+H128</f>
        <v>155761.48000000001</v>
      </c>
      <c r="I123" s="82">
        <f>I124+I126+I128</f>
        <v>102840.91</v>
      </c>
    </row>
    <row r="124" spans="1:9" s="62" customFormat="1" ht="15" customHeight="1" x14ac:dyDescent="0.25">
      <c r="A124" s="103"/>
      <c r="B124" s="142">
        <v>311</v>
      </c>
      <c r="C124" s="76"/>
      <c r="D124" s="141" t="s">
        <v>111</v>
      </c>
      <c r="E124" s="74">
        <f>E125</f>
        <v>0</v>
      </c>
      <c r="F124" s="74">
        <f>F125</f>
        <v>74715.490000000005</v>
      </c>
      <c r="G124" s="74">
        <f>G125</f>
        <v>124687.96</v>
      </c>
      <c r="H124" s="74">
        <f>H125</f>
        <v>124687.96</v>
      </c>
      <c r="I124" s="74">
        <f>I125</f>
        <v>83125.25</v>
      </c>
    </row>
    <row r="125" spans="1:9" s="62" customFormat="1" ht="15" customHeight="1" x14ac:dyDescent="0.25">
      <c r="A125" s="69"/>
      <c r="B125" s="138">
        <v>3111</v>
      </c>
      <c r="C125" s="67"/>
      <c r="D125" s="137" t="s">
        <v>110</v>
      </c>
      <c r="E125" s="65"/>
      <c r="F125" s="65">
        <v>74715.490000000005</v>
      </c>
      <c r="G125" s="65">
        <v>124687.96</v>
      </c>
      <c r="H125" s="65">
        <v>124687.96</v>
      </c>
      <c r="I125" s="65">
        <v>83125.25</v>
      </c>
    </row>
    <row r="126" spans="1:9" s="62" customFormat="1" ht="15" customHeight="1" x14ac:dyDescent="0.25">
      <c r="A126" s="103"/>
      <c r="B126" s="142">
        <v>312</v>
      </c>
      <c r="C126" s="76"/>
      <c r="D126" s="141" t="s">
        <v>109</v>
      </c>
      <c r="E126" s="74">
        <f>E127</f>
        <v>0</v>
      </c>
      <c r="F126" s="74">
        <f>F127</f>
        <v>3716.24</v>
      </c>
      <c r="G126" s="74">
        <f>G127</f>
        <v>10500</v>
      </c>
      <c r="H126" s="74">
        <f>H127</f>
        <v>10500</v>
      </c>
      <c r="I126" s="74">
        <f>I127</f>
        <v>6000</v>
      </c>
    </row>
    <row r="127" spans="1:9" s="62" customFormat="1" ht="15" customHeight="1" x14ac:dyDescent="0.25">
      <c r="A127" s="69"/>
      <c r="B127" s="138">
        <v>3121</v>
      </c>
      <c r="C127" s="67"/>
      <c r="D127" s="137" t="s">
        <v>109</v>
      </c>
      <c r="E127" s="65"/>
      <c r="F127" s="65">
        <v>3716.24</v>
      </c>
      <c r="G127" s="65">
        <v>10500</v>
      </c>
      <c r="H127" s="65">
        <v>10500</v>
      </c>
      <c r="I127" s="65">
        <v>6000</v>
      </c>
    </row>
    <row r="128" spans="1:9" s="62" customFormat="1" ht="15" customHeight="1" x14ac:dyDescent="0.25">
      <c r="A128" s="103"/>
      <c r="B128" s="142">
        <v>313</v>
      </c>
      <c r="C128" s="76"/>
      <c r="D128" s="141" t="s">
        <v>108</v>
      </c>
      <c r="E128" s="74">
        <f>E129</f>
        <v>0</v>
      </c>
      <c r="F128" s="74">
        <f>F129</f>
        <v>12328.05</v>
      </c>
      <c r="G128" s="74">
        <f>G129</f>
        <v>20573.52</v>
      </c>
      <c r="H128" s="74">
        <f>H129</f>
        <v>20573.52</v>
      </c>
      <c r="I128" s="74">
        <f>I129</f>
        <v>13715.66</v>
      </c>
    </row>
    <row r="129" spans="1:9" s="62" customFormat="1" ht="15" customHeight="1" x14ac:dyDescent="0.25">
      <c r="A129" s="69"/>
      <c r="B129" s="138">
        <v>3132</v>
      </c>
      <c r="C129" s="67"/>
      <c r="D129" s="137" t="s">
        <v>107</v>
      </c>
      <c r="E129" s="65"/>
      <c r="F129" s="65">
        <v>12328.05</v>
      </c>
      <c r="G129" s="65">
        <v>20573.52</v>
      </c>
      <c r="H129" s="65">
        <v>20573.52</v>
      </c>
      <c r="I129" s="65">
        <v>13715.66</v>
      </c>
    </row>
    <row r="130" spans="1:9" s="62" customFormat="1" ht="15" customHeight="1" x14ac:dyDescent="0.25">
      <c r="A130" s="69"/>
      <c r="B130" s="138">
        <v>3133</v>
      </c>
      <c r="C130" s="67"/>
      <c r="D130" s="137" t="s">
        <v>189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</row>
    <row r="131" spans="1:9" s="62" customFormat="1" ht="15" customHeight="1" x14ac:dyDescent="0.25">
      <c r="A131" s="105"/>
      <c r="B131" s="140">
        <v>32</v>
      </c>
      <c r="C131" s="84"/>
      <c r="D131" s="139" t="s">
        <v>27</v>
      </c>
      <c r="E131" s="82">
        <f>E132</f>
        <v>0</v>
      </c>
      <c r="F131" s="82">
        <f>F132</f>
        <v>4208.34</v>
      </c>
      <c r="G131" s="82">
        <f>G132</f>
        <v>9835.52</v>
      </c>
      <c r="H131" s="82">
        <f>H132</f>
        <v>9835.52</v>
      </c>
      <c r="I131" s="82">
        <f>I132</f>
        <v>6573.68</v>
      </c>
    </row>
    <row r="132" spans="1:9" s="62" customFormat="1" ht="15" customHeight="1" x14ac:dyDescent="0.25">
      <c r="A132" s="103"/>
      <c r="B132" s="142">
        <v>321</v>
      </c>
      <c r="C132" s="76"/>
      <c r="D132" s="141" t="s">
        <v>114</v>
      </c>
      <c r="E132" s="74">
        <f>E133+E134</f>
        <v>0</v>
      </c>
      <c r="F132" s="74">
        <f>F133+F134</f>
        <v>4208.34</v>
      </c>
      <c r="G132" s="74">
        <f>G133+G134</f>
        <v>9835.52</v>
      </c>
      <c r="H132" s="74">
        <f>H133+H134</f>
        <v>9835.52</v>
      </c>
      <c r="I132" s="74">
        <f>I133+I134</f>
        <v>6573.68</v>
      </c>
    </row>
    <row r="133" spans="1:9" s="62" customFormat="1" ht="15" customHeight="1" x14ac:dyDescent="0.25">
      <c r="A133" s="69"/>
      <c r="B133" s="138">
        <v>3211</v>
      </c>
      <c r="C133" s="111"/>
      <c r="D133" s="191" t="s">
        <v>113</v>
      </c>
      <c r="E133" s="65"/>
      <c r="F133" s="65">
        <v>318.54000000000002</v>
      </c>
      <c r="G133" s="65">
        <v>500</v>
      </c>
      <c r="H133" s="65">
        <v>500</v>
      </c>
      <c r="I133" s="65">
        <v>350</v>
      </c>
    </row>
    <row r="134" spans="1:9" s="62" customFormat="1" ht="15" customHeight="1" x14ac:dyDescent="0.25">
      <c r="A134" s="69"/>
      <c r="B134" s="138">
        <v>3212</v>
      </c>
      <c r="C134" s="67"/>
      <c r="D134" s="137" t="s">
        <v>164</v>
      </c>
      <c r="E134" s="65"/>
      <c r="F134" s="65">
        <v>3889.8</v>
      </c>
      <c r="G134" s="65">
        <v>9335.52</v>
      </c>
      <c r="H134" s="65">
        <v>9335.52</v>
      </c>
      <c r="I134" s="65">
        <v>6223.68</v>
      </c>
    </row>
    <row r="135" spans="1:9" s="62" customFormat="1" ht="15" customHeight="1" x14ac:dyDescent="0.25">
      <c r="A135" s="69"/>
      <c r="B135" s="138"/>
      <c r="C135" s="67"/>
      <c r="D135" s="137"/>
      <c r="E135" s="65"/>
      <c r="F135" s="65"/>
      <c r="G135" s="65"/>
      <c r="H135" s="65"/>
      <c r="I135" s="65"/>
    </row>
    <row r="136" spans="1:9" s="62" customFormat="1" ht="15" customHeight="1" x14ac:dyDescent="0.25">
      <c r="A136" s="179" t="s">
        <v>195</v>
      </c>
      <c r="B136" s="189"/>
      <c r="C136" s="177"/>
      <c r="D136" s="176" t="s">
        <v>243</v>
      </c>
      <c r="E136" s="175">
        <f>E138</f>
        <v>0</v>
      </c>
      <c r="F136" s="174">
        <f>F138</f>
        <v>0</v>
      </c>
      <c r="G136" s="174"/>
      <c r="H136" s="174"/>
      <c r="I136" s="173"/>
    </row>
    <row r="137" spans="1:9" s="62" customFormat="1" ht="15" customHeight="1" x14ac:dyDescent="0.25">
      <c r="A137" s="294" t="s">
        <v>183</v>
      </c>
      <c r="B137" s="295"/>
      <c r="C137" s="296"/>
      <c r="D137" s="258" t="s">
        <v>182</v>
      </c>
      <c r="E137" s="65"/>
      <c r="F137" s="64"/>
      <c r="G137" s="64"/>
      <c r="H137" s="64"/>
      <c r="I137" s="63"/>
    </row>
    <row r="138" spans="1:9" s="62" customFormat="1" ht="15" customHeight="1" x14ac:dyDescent="0.25">
      <c r="A138" s="107"/>
      <c r="B138" s="144">
        <v>3</v>
      </c>
      <c r="C138" s="92"/>
      <c r="D138" s="143" t="s">
        <v>10</v>
      </c>
      <c r="E138" s="90">
        <f>E139+E147</f>
        <v>0</v>
      </c>
      <c r="F138" s="89">
        <f>F139+F147</f>
        <v>0</v>
      </c>
      <c r="G138" s="89">
        <f t="shared" ref="G138:I138" si="5">G139+G147</f>
        <v>0</v>
      </c>
      <c r="H138" s="89">
        <f t="shared" si="5"/>
        <v>0</v>
      </c>
      <c r="I138" s="89">
        <f t="shared" si="5"/>
        <v>55882.380000000005</v>
      </c>
    </row>
    <row r="139" spans="1:9" s="62" customFormat="1" ht="15" customHeight="1" x14ac:dyDescent="0.25">
      <c r="A139" s="105"/>
      <c r="B139" s="140">
        <v>31</v>
      </c>
      <c r="C139" s="84"/>
      <c r="D139" s="139" t="s">
        <v>11</v>
      </c>
      <c r="E139" s="82">
        <f>E140+E142+E144</f>
        <v>0</v>
      </c>
      <c r="F139" s="81">
        <f>F140+F142+F144</f>
        <v>0</v>
      </c>
      <c r="G139" s="81">
        <f t="shared" ref="G139:I139" si="6">G140+G142+G144</f>
        <v>0</v>
      </c>
      <c r="H139" s="81">
        <f t="shared" si="6"/>
        <v>0</v>
      </c>
      <c r="I139" s="81">
        <f t="shared" si="6"/>
        <v>52620.54</v>
      </c>
    </row>
    <row r="140" spans="1:9" s="62" customFormat="1" ht="15" customHeight="1" x14ac:dyDescent="0.25">
      <c r="A140" s="103"/>
      <c r="B140" s="142">
        <v>311</v>
      </c>
      <c r="C140" s="76"/>
      <c r="D140" s="141" t="s">
        <v>111</v>
      </c>
      <c r="E140" s="74">
        <f>E141</f>
        <v>0</v>
      </c>
      <c r="F140" s="73">
        <f>F141</f>
        <v>0</v>
      </c>
      <c r="G140" s="73">
        <f t="shared" ref="G140:I140" si="7">G141</f>
        <v>0</v>
      </c>
      <c r="H140" s="73">
        <f t="shared" si="7"/>
        <v>0</v>
      </c>
      <c r="I140" s="73">
        <f t="shared" si="7"/>
        <v>41562.68</v>
      </c>
    </row>
    <row r="141" spans="1:9" s="62" customFormat="1" ht="15" customHeight="1" x14ac:dyDescent="0.25">
      <c r="A141" s="69"/>
      <c r="B141" s="138">
        <v>3111</v>
      </c>
      <c r="C141" s="67"/>
      <c r="D141" s="137" t="s">
        <v>110</v>
      </c>
      <c r="E141" s="65"/>
      <c r="F141" s="64">
        <v>0</v>
      </c>
      <c r="G141" s="64">
        <v>0</v>
      </c>
      <c r="H141" s="64">
        <v>0</v>
      </c>
      <c r="I141" s="64">
        <v>41562.68</v>
      </c>
    </row>
    <row r="142" spans="1:9" s="62" customFormat="1" ht="15" customHeight="1" x14ac:dyDescent="0.25">
      <c r="A142" s="103"/>
      <c r="B142" s="142">
        <v>312</v>
      </c>
      <c r="C142" s="76"/>
      <c r="D142" s="141" t="s">
        <v>109</v>
      </c>
      <c r="E142" s="74">
        <f>E143</f>
        <v>0</v>
      </c>
      <c r="F142" s="73">
        <f>F143</f>
        <v>0</v>
      </c>
      <c r="G142" s="73">
        <f t="shared" ref="G142:I142" si="8">G143</f>
        <v>0</v>
      </c>
      <c r="H142" s="73">
        <f t="shared" si="8"/>
        <v>0</v>
      </c>
      <c r="I142" s="73">
        <f t="shared" si="8"/>
        <v>4200</v>
      </c>
    </row>
    <row r="143" spans="1:9" s="62" customFormat="1" ht="15" customHeight="1" x14ac:dyDescent="0.25">
      <c r="A143" s="69"/>
      <c r="B143" s="138">
        <v>3121</v>
      </c>
      <c r="C143" s="67"/>
      <c r="D143" s="137" t="s">
        <v>109</v>
      </c>
      <c r="E143" s="65"/>
      <c r="F143" s="64"/>
      <c r="G143" s="64"/>
      <c r="H143" s="64"/>
      <c r="I143" s="64">
        <v>4200</v>
      </c>
    </row>
    <row r="144" spans="1:9" s="62" customFormat="1" ht="15" customHeight="1" x14ac:dyDescent="0.25">
      <c r="A144" s="103"/>
      <c r="B144" s="142">
        <v>313</v>
      </c>
      <c r="C144" s="76"/>
      <c r="D144" s="141" t="s">
        <v>108</v>
      </c>
      <c r="E144" s="74">
        <f>E145</f>
        <v>0</v>
      </c>
      <c r="F144" s="73">
        <f>F145+F146</f>
        <v>0</v>
      </c>
      <c r="G144" s="73">
        <f t="shared" ref="G144:I144" si="9">G145+G146</f>
        <v>0</v>
      </c>
      <c r="H144" s="73">
        <f t="shared" si="9"/>
        <v>0</v>
      </c>
      <c r="I144" s="73">
        <f t="shared" si="9"/>
        <v>6857.86</v>
      </c>
    </row>
    <row r="145" spans="1:25" s="62" customFormat="1" ht="15" customHeight="1" x14ac:dyDescent="0.25">
      <c r="A145" s="69"/>
      <c r="B145" s="138">
        <v>3132</v>
      </c>
      <c r="C145" s="67"/>
      <c r="D145" s="137" t="s">
        <v>107</v>
      </c>
      <c r="E145" s="65"/>
      <c r="F145" s="64"/>
      <c r="G145" s="64"/>
      <c r="H145" s="64"/>
      <c r="I145" s="64">
        <v>6857.86</v>
      </c>
    </row>
    <row r="146" spans="1:25" s="62" customFormat="1" ht="15" customHeight="1" x14ac:dyDescent="0.25">
      <c r="A146" s="69"/>
      <c r="B146" s="138">
        <v>3133</v>
      </c>
      <c r="C146" s="67"/>
      <c r="D146" s="137" t="s">
        <v>189</v>
      </c>
      <c r="E146" s="65">
        <v>0</v>
      </c>
      <c r="F146" s="64"/>
      <c r="G146" s="64"/>
      <c r="H146" s="64"/>
      <c r="I146" s="64"/>
    </row>
    <row r="147" spans="1:25" s="62" customFormat="1" ht="15" customHeight="1" x14ac:dyDescent="0.25">
      <c r="A147" s="105"/>
      <c r="B147" s="140">
        <v>32</v>
      </c>
      <c r="C147" s="84"/>
      <c r="D147" s="139" t="s">
        <v>27</v>
      </c>
      <c r="E147" s="82">
        <f>E148</f>
        <v>0</v>
      </c>
      <c r="F147" s="81">
        <f>F148</f>
        <v>0</v>
      </c>
      <c r="G147" s="81">
        <f t="shared" ref="G147:I147" si="10">G148</f>
        <v>0</v>
      </c>
      <c r="H147" s="81">
        <f t="shared" si="10"/>
        <v>0</v>
      </c>
      <c r="I147" s="81">
        <f t="shared" si="10"/>
        <v>3261.84</v>
      </c>
    </row>
    <row r="148" spans="1:25" s="62" customFormat="1" ht="15" customHeight="1" x14ac:dyDescent="0.25">
      <c r="A148" s="103"/>
      <c r="B148" s="142">
        <v>321</v>
      </c>
      <c r="C148" s="76"/>
      <c r="D148" s="141" t="s">
        <v>114</v>
      </c>
      <c r="E148" s="74">
        <f>E149+E150</f>
        <v>0</v>
      </c>
      <c r="F148" s="73">
        <f>F149+F150</f>
        <v>0</v>
      </c>
      <c r="G148" s="73">
        <f t="shared" ref="G148:I148" si="11">G149+G150</f>
        <v>0</v>
      </c>
      <c r="H148" s="73">
        <f t="shared" si="11"/>
        <v>0</v>
      </c>
      <c r="I148" s="73">
        <f t="shared" si="11"/>
        <v>3261.84</v>
      </c>
    </row>
    <row r="149" spans="1:25" s="62" customFormat="1" ht="15" customHeight="1" x14ac:dyDescent="0.25">
      <c r="A149" s="69"/>
      <c r="B149" s="138">
        <v>3211</v>
      </c>
      <c r="C149" s="111"/>
      <c r="D149" s="191" t="s">
        <v>113</v>
      </c>
      <c r="E149" s="65"/>
      <c r="F149" s="64"/>
      <c r="G149" s="64"/>
      <c r="H149" s="64"/>
      <c r="I149" s="64">
        <v>150</v>
      </c>
    </row>
    <row r="150" spans="1:25" s="62" customFormat="1" ht="15" customHeight="1" x14ac:dyDescent="0.25">
      <c r="A150" s="69"/>
      <c r="B150" s="138">
        <v>3212</v>
      </c>
      <c r="C150" s="67"/>
      <c r="D150" s="137" t="s">
        <v>164</v>
      </c>
      <c r="E150" s="65"/>
      <c r="F150" s="64"/>
      <c r="G150" s="64"/>
      <c r="H150" s="64"/>
      <c r="I150" s="64">
        <v>3111.84</v>
      </c>
    </row>
    <row r="151" spans="1:25" s="62" customFormat="1" ht="15" customHeight="1" x14ac:dyDescent="0.25">
      <c r="A151" s="69"/>
      <c r="B151" s="138"/>
      <c r="C151" s="67"/>
      <c r="D151" s="137"/>
      <c r="E151" s="65"/>
      <c r="F151" s="65"/>
      <c r="G151" s="65"/>
      <c r="H151" s="65"/>
      <c r="I151" s="65"/>
    </row>
    <row r="152" spans="1:25" s="172" customFormat="1" ht="26.25" x14ac:dyDescent="0.25">
      <c r="A152" s="190" t="s">
        <v>179</v>
      </c>
      <c r="B152" s="189"/>
      <c r="C152" s="177"/>
      <c r="D152" s="176" t="s">
        <v>188</v>
      </c>
      <c r="E152" s="175">
        <f>E153</f>
        <v>3253.78</v>
      </c>
      <c r="F152" s="175">
        <f>F153</f>
        <v>0</v>
      </c>
      <c r="G152" s="175">
        <f>G153</f>
        <v>0</v>
      </c>
      <c r="H152" s="175">
        <f>H153</f>
        <v>0</v>
      </c>
      <c r="I152" s="175">
        <f>I153</f>
        <v>0</v>
      </c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</row>
    <row r="153" spans="1:25" s="95" customFormat="1" ht="30" customHeight="1" x14ac:dyDescent="0.25">
      <c r="A153" s="114" t="s">
        <v>95</v>
      </c>
      <c r="B153" s="155"/>
      <c r="C153" s="100"/>
      <c r="D153" s="154" t="s">
        <v>187</v>
      </c>
      <c r="E153" s="98">
        <f>E155</f>
        <v>3253.78</v>
      </c>
      <c r="F153" s="98">
        <f>F155</f>
        <v>0</v>
      </c>
      <c r="G153" s="98">
        <f>G155</f>
        <v>0</v>
      </c>
      <c r="H153" s="98">
        <f>H155</f>
        <v>0</v>
      </c>
      <c r="I153" s="98">
        <f>I155</f>
        <v>0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</row>
    <row r="154" spans="1:25" s="95" customFormat="1" ht="30" customHeight="1" x14ac:dyDescent="0.25">
      <c r="A154" s="294" t="s">
        <v>183</v>
      </c>
      <c r="B154" s="295"/>
      <c r="C154" s="296"/>
      <c r="D154" s="181" t="s">
        <v>182</v>
      </c>
      <c r="E154" s="188"/>
      <c r="F154" s="188"/>
      <c r="G154" s="188"/>
      <c r="H154" s="188"/>
      <c r="I154" s="188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</row>
    <row r="155" spans="1:25" s="87" customFormat="1" x14ac:dyDescent="0.25">
      <c r="A155" s="107"/>
      <c r="B155" s="161">
        <v>3</v>
      </c>
      <c r="C155" s="122"/>
      <c r="D155" s="91" t="s">
        <v>10</v>
      </c>
      <c r="E155" s="90">
        <f t="shared" ref="E155:I157" si="12">E156</f>
        <v>3253.78</v>
      </c>
      <c r="F155" s="90">
        <f t="shared" si="12"/>
        <v>0</v>
      </c>
      <c r="G155" s="90">
        <f t="shared" si="12"/>
        <v>0</v>
      </c>
      <c r="H155" s="90">
        <f t="shared" si="12"/>
        <v>0</v>
      </c>
      <c r="I155" s="90">
        <f t="shared" si="12"/>
        <v>0</v>
      </c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</row>
    <row r="156" spans="1:25" s="79" customFormat="1" ht="28.5" customHeight="1" x14ac:dyDescent="0.25">
      <c r="A156" s="105"/>
      <c r="B156" s="160">
        <v>37</v>
      </c>
      <c r="C156" s="120"/>
      <c r="D156" s="83" t="s">
        <v>86</v>
      </c>
      <c r="E156" s="82">
        <f t="shared" si="12"/>
        <v>3253.78</v>
      </c>
      <c r="F156" s="82">
        <f t="shared" si="12"/>
        <v>0</v>
      </c>
      <c r="G156" s="82">
        <f t="shared" si="12"/>
        <v>0</v>
      </c>
      <c r="H156" s="82">
        <f t="shared" si="12"/>
        <v>0</v>
      </c>
      <c r="I156" s="82">
        <f t="shared" si="12"/>
        <v>0</v>
      </c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</row>
    <row r="157" spans="1:25" s="71" customFormat="1" ht="26.25" x14ac:dyDescent="0.25">
      <c r="A157" s="103"/>
      <c r="B157" s="171">
        <v>372</v>
      </c>
      <c r="C157" s="117"/>
      <c r="D157" s="75" t="s">
        <v>79</v>
      </c>
      <c r="E157" s="74">
        <f t="shared" si="12"/>
        <v>3253.78</v>
      </c>
      <c r="F157" s="74">
        <f t="shared" si="12"/>
        <v>0</v>
      </c>
      <c r="G157" s="74">
        <f t="shared" si="12"/>
        <v>0</v>
      </c>
      <c r="H157" s="74">
        <f t="shared" si="12"/>
        <v>0</v>
      </c>
      <c r="I157" s="74">
        <f t="shared" si="12"/>
        <v>0</v>
      </c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</row>
    <row r="158" spans="1:25" ht="27.75" customHeight="1" x14ac:dyDescent="0.25">
      <c r="A158" s="69"/>
      <c r="B158" s="138">
        <v>3723</v>
      </c>
      <c r="C158" s="67"/>
      <c r="D158" s="187" t="s">
        <v>186</v>
      </c>
      <c r="E158" s="65">
        <v>3253.78</v>
      </c>
      <c r="F158" s="65">
        <v>0</v>
      </c>
      <c r="G158" s="65">
        <v>0</v>
      </c>
      <c r="H158" s="65">
        <v>0</v>
      </c>
      <c r="I158" s="65">
        <v>0</v>
      </c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</row>
    <row r="159" spans="1:25" s="172" customFormat="1" x14ac:dyDescent="0.25">
      <c r="A159" s="186" t="s">
        <v>179</v>
      </c>
      <c r="B159" s="185"/>
      <c r="C159" s="184"/>
      <c r="D159" s="183" t="s">
        <v>184</v>
      </c>
      <c r="E159" s="175">
        <f>E160</f>
        <v>9375</v>
      </c>
      <c r="F159" s="174"/>
      <c r="G159" s="174"/>
      <c r="H159" s="174"/>
      <c r="I159" s="173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</row>
    <row r="160" spans="1:25" s="95" customFormat="1" x14ac:dyDescent="0.25">
      <c r="A160" s="114" t="s">
        <v>230</v>
      </c>
      <c r="B160" s="180"/>
      <c r="C160" s="135"/>
      <c r="D160" s="182" t="s">
        <v>229</v>
      </c>
      <c r="E160" s="98">
        <f>E161</f>
        <v>9375</v>
      </c>
      <c r="F160" s="97"/>
      <c r="G160" s="97"/>
      <c r="H160" s="97"/>
      <c r="I160" s="96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</row>
    <row r="161" spans="1:25" ht="15" customHeight="1" x14ac:dyDescent="0.25">
      <c r="A161" s="294" t="s">
        <v>183</v>
      </c>
      <c r="B161" s="295"/>
      <c r="C161" s="296"/>
      <c r="D161" s="181" t="s">
        <v>182</v>
      </c>
      <c r="E161" s="65">
        <f>E164</f>
        <v>9375</v>
      </c>
      <c r="F161" s="64"/>
      <c r="G161" s="64"/>
      <c r="H161" s="64"/>
      <c r="I161" s="63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</row>
    <row r="162" spans="1:25" s="87" customFormat="1" x14ac:dyDescent="0.25">
      <c r="A162" s="170"/>
      <c r="B162" s="169">
        <v>4</v>
      </c>
      <c r="C162" s="168"/>
      <c r="D162" s="167" t="s">
        <v>12</v>
      </c>
      <c r="E162" s="90"/>
      <c r="F162" s="89"/>
      <c r="G162" s="89"/>
      <c r="H162" s="89"/>
      <c r="I162" s="88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</row>
    <row r="163" spans="1:25" s="79" customFormat="1" x14ac:dyDescent="0.25">
      <c r="A163" s="166"/>
      <c r="B163" s="164">
        <v>42</v>
      </c>
      <c r="C163" s="165"/>
      <c r="D163" s="163" t="s">
        <v>168</v>
      </c>
      <c r="E163" s="82"/>
      <c r="F163" s="81"/>
      <c r="G163" s="81"/>
      <c r="H163" s="81"/>
      <c r="I163" s="80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</row>
    <row r="164" spans="1:25" s="79" customFormat="1" x14ac:dyDescent="0.25">
      <c r="A164" s="259"/>
      <c r="B164" s="260">
        <v>4212</v>
      </c>
      <c r="C164" s="261"/>
      <c r="D164" s="157" t="s">
        <v>228</v>
      </c>
      <c r="E164" s="65">
        <v>9375</v>
      </c>
      <c r="F164" s="64"/>
      <c r="G164" s="64"/>
      <c r="H164" s="64"/>
      <c r="I164" s="63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</row>
    <row r="165" spans="1:25" s="79" customFormat="1" x14ac:dyDescent="0.25">
      <c r="A165" s="186" t="s">
        <v>185</v>
      </c>
      <c r="B165" s="185"/>
      <c r="C165" s="184"/>
      <c r="D165" s="183" t="s">
        <v>184</v>
      </c>
      <c r="E165" s="175">
        <f>E166</f>
        <v>3380.53</v>
      </c>
      <c r="F165" s="174"/>
      <c r="G165" s="174"/>
      <c r="H165" s="174"/>
      <c r="I165" s="173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</row>
    <row r="166" spans="1:25" s="79" customFormat="1" x14ac:dyDescent="0.25">
      <c r="A166" s="114" t="s">
        <v>156</v>
      </c>
      <c r="B166" s="180"/>
      <c r="C166" s="135"/>
      <c r="D166" s="182" t="s">
        <v>244</v>
      </c>
      <c r="E166" s="98">
        <f>E167</f>
        <v>3380.53</v>
      </c>
      <c r="F166" s="97"/>
      <c r="G166" s="97"/>
      <c r="H166" s="97"/>
      <c r="I166" s="96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</row>
    <row r="167" spans="1:25" ht="15" customHeight="1" x14ac:dyDescent="0.25">
      <c r="A167" s="294" t="s">
        <v>183</v>
      </c>
      <c r="B167" s="295"/>
      <c r="C167" s="296"/>
      <c r="D167" s="257" t="s">
        <v>182</v>
      </c>
      <c r="E167" s="65">
        <f>E170</f>
        <v>3380.53</v>
      </c>
      <c r="F167" s="64"/>
      <c r="G167" s="64"/>
      <c r="H167" s="64"/>
      <c r="I167" s="63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</row>
    <row r="168" spans="1:25" s="87" customFormat="1" ht="16.5" customHeight="1" x14ac:dyDescent="0.25">
      <c r="A168" s="170"/>
      <c r="B168" s="169">
        <v>4</v>
      </c>
      <c r="C168" s="168"/>
      <c r="D168" s="167" t="s">
        <v>12</v>
      </c>
      <c r="E168" s="90">
        <f>E169</f>
        <v>3380.53</v>
      </c>
      <c r="F168" s="89"/>
      <c r="G168" s="89"/>
      <c r="H168" s="89"/>
      <c r="I168" s="88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</row>
    <row r="169" spans="1:25" s="79" customFormat="1" ht="17.25" customHeight="1" x14ac:dyDescent="0.25">
      <c r="A169" s="166"/>
      <c r="B169" s="164">
        <v>45</v>
      </c>
      <c r="C169" s="165"/>
      <c r="D169" s="163" t="s">
        <v>100</v>
      </c>
      <c r="E169" s="82">
        <f>E170</f>
        <v>3380.53</v>
      </c>
      <c r="F169" s="81"/>
      <c r="G169" s="81"/>
      <c r="H169" s="81"/>
      <c r="I169" s="80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</row>
    <row r="170" spans="1:25" s="79" customFormat="1" ht="17.25" customHeight="1" x14ac:dyDescent="0.25">
      <c r="A170" s="105"/>
      <c r="B170" s="164">
        <v>451</v>
      </c>
      <c r="C170" s="120"/>
      <c r="D170" s="163" t="s">
        <v>100</v>
      </c>
      <c r="E170" s="82">
        <f>E171+E172</f>
        <v>3380.53</v>
      </c>
      <c r="F170" s="81"/>
      <c r="G170" s="81"/>
      <c r="H170" s="81"/>
      <c r="I170" s="80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</row>
    <row r="171" spans="1:25" s="79" customFormat="1" ht="17.25" customHeight="1" x14ac:dyDescent="0.25">
      <c r="A171" s="69"/>
      <c r="B171" s="162">
        <v>4511</v>
      </c>
      <c r="C171" s="67"/>
      <c r="D171" s="157" t="s">
        <v>100</v>
      </c>
      <c r="E171" s="65">
        <v>3380.53</v>
      </c>
      <c r="F171" s="64"/>
      <c r="G171" s="64"/>
      <c r="H171" s="64"/>
      <c r="I171" s="63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</row>
    <row r="172" spans="1:25" s="79" customFormat="1" ht="17.25" customHeight="1" x14ac:dyDescent="0.25">
      <c r="A172" s="69"/>
      <c r="B172" s="162">
        <v>4212</v>
      </c>
      <c r="C172" s="67"/>
      <c r="D172" s="157" t="s">
        <v>228</v>
      </c>
      <c r="E172" s="65"/>
      <c r="F172" s="64"/>
      <c r="G172" s="64"/>
      <c r="H172" s="64"/>
      <c r="I172" s="63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</row>
    <row r="173" spans="1:25" s="95" customFormat="1" x14ac:dyDescent="0.25">
      <c r="A173" s="102" t="s">
        <v>231</v>
      </c>
      <c r="B173" s="180"/>
      <c r="C173" s="135"/>
      <c r="D173" s="154" t="s">
        <v>232</v>
      </c>
      <c r="E173" s="98">
        <f>E174</f>
        <v>470</v>
      </c>
      <c r="F173" s="97"/>
      <c r="G173" s="97"/>
      <c r="H173" s="97"/>
      <c r="I173" s="96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</row>
    <row r="174" spans="1:25" s="87" customFormat="1" x14ac:dyDescent="0.25">
      <c r="A174" s="107"/>
      <c r="B174" s="161">
        <v>4</v>
      </c>
      <c r="C174" s="122"/>
      <c r="D174" s="167" t="s">
        <v>12</v>
      </c>
      <c r="E174" s="90">
        <f>E175</f>
        <v>470</v>
      </c>
      <c r="F174" s="89"/>
      <c r="G174" s="89"/>
      <c r="H174" s="89"/>
      <c r="I174" s="88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</row>
    <row r="175" spans="1:25" s="79" customFormat="1" x14ac:dyDescent="0.25">
      <c r="A175" s="105"/>
      <c r="B175" s="160">
        <v>42</v>
      </c>
      <c r="C175" s="120"/>
      <c r="D175" s="126" t="s">
        <v>12</v>
      </c>
      <c r="E175" s="82">
        <f>E176</f>
        <v>470</v>
      </c>
      <c r="F175" s="81"/>
      <c r="G175" s="81"/>
      <c r="H175" s="81"/>
      <c r="I175" s="80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</row>
    <row r="176" spans="1:25" s="71" customFormat="1" x14ac:dyDescent="0.25">
      <c r="A176" s="103"/>
      <c r="B176" s="171">
        <v>424</v>
      </c>
      <c r="C176" s="117"/>
      <c r="D176" s="124" t="s">
        <v>233</v>
      </c>
      <c r="E176" s="74">
        <f>E177</f>
        <v>470</v>
      </c>
      <c r="F176" s="73"/>
      <c r="G176" s="73"/>
      <c r="H176" s="73"/>
      <c r="I176" s="7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</row>
    <row r="177" spans="1:25" ht="17.25" customHeight="1" x14ac:dyDescent="0.25">
      <c r="A177" s="69"/>
      <c r="B177" s="138">
        <v>4241</v>
      </c>
      <c r="C177" s="67"/>
      <c r="D177" s="70" t="s">
        <v>233</v>
      </c>
      <c r="E177" s="65">
        <v>470</v>
      </c>
      <c r="F177" s="64"/>
      <c r="G177" s="64"/>
      <c r="H177" s="64"/>
      <c r="I177" s="63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</row>
    <row r="178" spans="1:25" s="95" customFormat="1" ht="26.25" x14ac:dyDescent="0.25">
      <c r="A178" s="114" t="s">
        <v>181</v>
      </c>
      <c r="B178" s="155"/>
      <c r="C178" s="100"/>
      <c r="D178" s="154" t="s">
        <v>180</v>
      </c>
      <c r="E178" s="98">
        <f>E179</f>
        <v>2773.2</v>
      </c>
      <c r="F178" s="97"/>
      <c r="G178" s="97"/>
      <c r="H178" s="97"/>
      <c r="I178" s="96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</row>
    <row r="179" spans="1:25" s="87" customFormat="1" x14ac:dyDescent="0.25">
      <c r="A179" s="94"/>
      <c r="B179" s="144">
        <v>3</v>
      </c>
      <c r="C179" s="92"/>
      <c r="D179" s="143" t="s">
        <v>10</v>
      </c>
      <c r="E179" s="90">
        <f>E180</f>
        <v>2773.2</v>
      </c>
      <c r="F179" s="89"/>
      <c r="G179" s="89"/>
      <c r="H179" s="89"/>
      <c r="I179" s="88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</row>
    <row r="180" spans="1:25" s="79" customFormat="1" x14ac:dyDescent="0.25">
      <c r="A180" s="86"/>
      <c r="B180" s="140">
        <v>32</v>
      </c>
      <c r="C180" s="84"/>
      <c r="D180" s="139" t="s">
        <v>27</v>
      </c>
      <c r="E180" s="82">
        <f>E181</f>
        <v>2773.2</v>
      </c>
      <c r="F180" s="81"/>
      <c r="G180" s="81"/>
      <c r="H180" s="81"/>
      <c r="I180" s="80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</row>
    <row r="181" spans="1:25" s="71" customFormat="1" x14ac:dyDescent="0.25">
      <c r="A181" s="78"/>
      <c r="B181" s="142">
        <v>323</v>
      </c>
      <c r="C181" s="76"/>
      <c r="D181" s="141" t="s">
        <v>92</v>
      </c>
      <c r="E181" s="74">
        <f>E182</f>
        <v>2773.2</v>
      </c>
      <c r="F181" s="73"/>
      <c r="G181" s="73"/>
      <c r="H181" s="73"/>
      <c r="I181" s="7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</row>
    <row r="182" spans="1:25" ht="15.75" customHeight="1" x14ac:dyDescent="0.25">
      <c r="A182" s="69"/>
      <c r="B182" s="138">
        <v>3232</v>
      </c>
      <c r="C182" s="67"/>
      <c r="D182" s="137" t="s">
        <v>143</v>
      </c>
      <c r="E182" s="65">
        <v>2773.2</v>
      </c>
      <c r="F182" s="64"/>
      <c r="G182" s="64"/>
      <c r="H182" s="64"/>
      <c r="I182" s="63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</row>
    <row r="183" spans="1:25" ht="15.75" customHeight="1" x14ac:dyDescent="0.25">
      <c r="A183" s="114" t="s">
        <v>234</v>
      </c>
      <c r="B183" s="155"/>
      <c r="C183" s="100"/>
      <c r="D183" s="154" t="s">
        <v>89</v>
      </c>
      <c r="E183" s="98">
        <f>E184</f>
        <v>2708.13</v>
      </c>
      <c r="F183" s="98">
        <f>F184</f>
        <v>0</v>
      </c>
      <c r="G183" s="98">
        <f>G184</f>
        <v>0</v>
      </c>
      <c r="H183" s="98">
        <f>H184</f>
        <v>0</v>
      </c>
      <c r="I183" s="98">
        <f>I184</f>
        <v>0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</row>
    <row r="184" spans="1:25" ht="15.75" customHeight="1" x14ac:dyDescent="0.25">
      <c r="A184" s="107"/>
      <c r="B184" s="161">
        <v>3</v>
      </c>
      <c r="C184" s="122"/>
      <c r="D184" s="159" t="s">
        <v>10</v>
      </c>
      <c r="E184" s="90">
        <f>E185</f>
        <v>2708.13</v>
      </c>
      <c r="F184" s="90">
        <v>0</v>
      </c>
      <c r="G184" s="90">
        <v>0</v>
      </c>
      <c r="H184" s="90">
        <v>0</v>
      </c>
      <c r="I184" s="90">
        <v>0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</row>
    <row r="185" spans="1:25" ht="15.75" customHeight="1" x14ac:dyDescent="0.25">
      <c r="A185" s="105"/>
      <c r="B185" s="160">
        <v>37</v>
      </c>
      <c r="C185" s="120"/>
      <c r="D185" s="163" t="s">
        <v>235</v>
      </c>
      <c r="E185" s="82">
        <f>E186</f>
        <v>2708.13</v>
      </c>
      <c r="F185" s="82">
        <f>F186+F190</f>
        <v>0</v>
      </c>
      <c r="G185" s="82">
        <f>G186+G190</f>
        <v>0</v>
      </c>
      <c r="H185" s="82">
        <f>H186+H190</f>
        <v>0</v>
      </c>
      <c r="I185" s="82">
        <f>I186+I190</f>
        <v>0</v>
      </c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</row>
    <row r="186" spans="1:25" ht="24.75" customHeight="1" x14ac:dyDescent="0.25">
      <c r="A186" s="103"/>
      <c r="B186" s="142">
        <v>372</v>
      </c>
      <c r="C186" s="117"/>
      <c r="D186" s="262" t="s">
        <v>79</v>
      </c>
      <c r="E186" s="74">
        <f>E187</f>
        <v>2708.13</v>
      </c>
      <c r="F186" s="74">
        <f>F187+F188+F189</f>
        <v>0</v>
      </c>
      <c r="G186" s="74">
        <v>0</v>
      </c>
      <c r="H186" s="74">
        <v>0</v>
      </c>
      <c r="I186" s="74">
        <v>0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</row>
    <row r="187" spans="1:25" ht="15.75" customHeight="1" x14ac:dyDescent="0.25">
      <c r="A187" s="69"/>
      <c r="B187" s="115">
        <v>3722</v>
      </c>
      <c r="C187" s="67"/>
      <c r="D187" s="157" t="s">
        <v>236</v>
      </c>
      <c r="E187" s="65">
        <v>2708.13</v>
      </c>
      <c r="F187" s="65">
        <v>0</v>
      </c>
      <c r="G187" s="65">
        <v>0</v>
      </c>
      <c r="H187" s="65">
        <v>0</v>
      </c>
      <c r="I187" s="65">
        <v>0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</row>
    <row r="188" spans="1:25" ht="15.75" customHeight="1" x14ac:dyDescent="0.25">
      <c r="A188" s="69"/>
      <c r="B188" s="138"/>
      <c r="C188" s="67"/>
      <c r="D188" s="137"/>
      <c r="E188" s="65"/>
      <c r="F188" s="64"/>
      <c r="G188" s="64"/>
      <c r="H188" s="64"/>
      <c r="I188" s="63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</row>
    <row r="189" spans="1:25" s="172" customFormat="1" ht="29.25" customHeight="1" x14ac:dyDescent="0.25">
      <c r="A189" s="179" t="s">
        <v>179</v>
      </c>
      <c r="B189" s="178"/>
      <c r="C189" s="177"/>
      <c r="D189" s="176" t="s">
        <v>178</v>
      </c>
      <c r="E189" s="175">
        <v>1127233.1000000001</v>
      </c>
      <c r="F189" s="174"/>
      <c r="G189" s="174">
        <v>1301538.21</v>
      </c>
      <c r="H189" s="174">
        <v>1301538.21</v>
      </c>
      <c r="I189" s="173">
        <v>1301538.21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</row>
    <row r="190" spans="1:25" s="95" customFormat="1" x14ac:dyDescent="0.25">
      <c r="A190" s="114" t="s">
        <v>177</v>
      </c>
      <c r="B190" s="155"/>
      <c r="C190" s="100"/>
      <c r="D190" s="154" t="s">
        <v>176</v>
      </c>
      <c r="E190" s="98">
        <f>E193+E226</f>
        <v>6289.22</v>
      </c>
      <c r="F190" s="97"/>
      <c r="G190" s="97"/>
      <c r="H190" s="97"/>
      <c r="I190" s="96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</row>
    <row r="191" spans="1:25" s="95" customFormat="1" x14ac:dyDescent="0.25">
      <c r="A191" s="114" t="s">
        <v>175</v>
      </c>
      <c r="B191" s="155"/>
      <c r="C191" s="100"/>
      <c r="D191" s="154" t="s">
        <v>174</v>
      </c>
      <c r="E191" s="98"/>
      <c r="F191" s="97"/>
      <c r="G191" s="97"/>
      <c r="H191" s="97"/>
      <c r="I191" s="96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</row>
    <row r="192" spans="1:25" s="95" customFormat="1" x14ac:dyDescent="0.25">
      <c r="A192" s="114" t="s">
        <v>123</v>
      </c>
      <c r="B192" s="155"/>
      <c r="C192" s="100"/>
      <c r="D192" s="154" t="s">
        <v>122</v>
      </c>
      <c r="E192" s="98"/>
      <c r="F192" s="97"/>
      <c r="G192" s="97"/>
      <c r="H192" s="97"/>
      <c r="I192" s="96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</row>
    <row r="193" spans="1:25" s="87" customFormat="1" x14ac:dyDescent="0.25">
      <c r="A193" s="107"/>
      <c r="B193" s="161">
        <v>3</v>
      </c>
      <c r="C193" s="122"/>
      <c r="D193" s="159" t="s">
        <v>10</v>
      </c>
      <c r="E193" s="90">
        <f>E194+E222</f>
        <v>6289.22</v>
      </c>
      <c r="F193" s="90">
        <f>F194+F222</f>
        <v>6016.9900000000007</v>
      </c>
      <c r="G193" s="90">
        <f>G194+G222+G376</f>
        <v>6439.6900000000005</v>
      </c>
      <c r="H193" s="90">
        <f>H194+H222+H376</f>
        <v>6439.6900000000005</v>
      </c>
      <c r="I193" s="90">
        <f>I194+I222+I376</f>
        <v>6439.6900000000005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</row>
    <row r="194" spans="1:25" s="79" customFormat="1" x14ac:dyDescent="0.25">
      <c r="A194" s="105"/>
      <c r="B194" s="160">
        <v>32</v>
      </c>
      <c r="C194" s="120"/>
      <c r="D194" s="158" t="s">
        <v>27</v>
      </c>
      <c r="E194" s="82">
        <f>E195+E199+E206+E216</f>
        <v>5930.85</v>
      </c>
      <c r="F194" s="82">
        <f>F195+F199+F206+F216</f>
        <v>6016.9900000000007</v>
      </c>
      <c r="G194" s="82">
        <f>G195+G199+G206+G216</f>
        <v>6016.6900000000005</v>
      </c>
      <c r="H194" s="82">
        <f>H195+H199+H206+H216</f>
        <v>6016.6900000000005</v>
      </c>
      <c r="I194" s="82">
        <f>I195+I199+I206+I216</f>
        <v>6016.6900000000005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</row>
    <row r="195" spans="1:25" s="71" customFormat="1" x14ac:dyDescent="0.25">
      <c r="A195" s="103"/>
      <c r="B195" s="171">
        <v>321</v>
      </c>
      <c r="C195" s="117"/>
      <c r="D195" s="156" t="s">
        <v>114</v>
      </c>
      <c r="E195" s="74">
        <f>E196+E197+E198</f>
        <v>944.26</v>
      </c>
      <c r="F195" s="74">
        <f>F196+F197+F198</f>
        <v>159.27000000000001</v>
      </c>
      <c r="G195" s="74">
        <f>G196+G197+G198</f>
        <v>159.27000000000001</v>
      </c>
      <c r="H195" s="74">
        <f>H196+H197+H198</f>
        <v>159.27000000000001</v>
      </c>
      <c r="I195" s="74">
        <f>I196+I197+I198</f>
        <v>159.27000000000001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</row>
    <row r="196" spans="1:25" x14ac:dyDescent="0.25">
      <c r="A196" s="69"/>
      <c r="B196" s="138">
        <v>3211</v>
      </c>
      <c r="C196" s="67"/>
      <c r="D196" s="70" t="s">
        <v>113</v>
      </c>
      <c r="E196" s="65">
        <v>944.26</v>
      </c>
      <c r="F196" s="65">
        <v>0</v>
      </c>
      <c r="G196" s="65">
        <v>0</v>
      </c>
      <c r="H196" s="65">
        <v>0</v>
      </c>
      <c r="I196" s="65">
        <v>0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</row>
    <row r="197" spans="1:25" x14ac:dyDescent="0.25">
      <c r="A197" s="69"/>
      <c r="B197" s="138">
        <v>3213</v>
      </c>
      <c r="C197" s="67"/>
      <c r="D197" s="70" t="s">
        <v>139</v>
      </c>
      <c r="E197" s="65"/>
      <c r="F197" s="65">
        <v>13.27</v>
      </c>
      <c r="G197" s="65">
        <v>13.27</v>
      </c>
      <c r="H197" s="65">
        <v>13.27</v>
      </c>
      <c r="I197" s="65">
        <v>13.27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</row>
    <row r="198" spans="1:25" ht="15" customHeight="1" x14ac:dyDescent="0.25">
      <c r="A198" s="69"/>
      <c r="B198" s="138">
        <v>3214</v>
      </c>
      <c r="C198" s="67"/>
      <c r="D198" s="70" t="s">
        <v>138</v>
      </c>
      <c r="E198" s="65"/>
      <c r="F198" s="65">
        <v>146</v>
      </c>
      <c r="G198" s="65">
        <v>146</v>
      </c>
      <c r="H198" s="65">
        <v>146</v>
      </c>
      <c r="I198" s="65">
        <v>146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</row>
    <row r="199" spans="1:25" s="71" customFormat="1" x14ac:dyDescent="0.25">
      <c r="A199" s="103"/>
      <c r="B199" s="142">
        <v>322</v>
      </c>
      <c r="C199" s="117"/>
      <c r="D199" s="156" t="s">
        <v>88</v>
      </c>
      <c r="E199" s="74">
        <f>SUM(E200:E205)</f>
        <v>0</v>
      </c>
      <c r="F199" s="74">
        <f>SUM(F200:F205)</f>
        <v>1357.78</v>
      </c>
      <c r="G199" s="74">
        <f>SUM(G200:G205)</f>
        <v>1357.78</v>
      </c>
      <c r="H199" s="74">
        <f>SUM(H200:H205)</f>
        <v>1357.78</v>
      </c>
      <c r="I199" s="74">
        <f>SUM(I200:I205)</f>
        <v>1357.78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</row>
    <row r="200" spans="1:25" x14ac:dyDescent="0.25">
      <c r="A200" s="69"/>
      <c r="B200" s="138">
        <v>3221</v>
      </c>
      <c r="C200" s="67"/>
      <c r="D200" s="157" t="s">
        <v>148</v>
      </c>
      <c r="E200" s="65">
        <v>0</v>
      </c>
      <c r="F200" s="65">
        <v>66.36</v>
      </c>
      <c r="G200" s="65">
        <v>66.36</v>
      </c>
      <c r="H200" s="65">
        <v>66.36</v>
      </c>
      <c r="I200" s="65">
        <v>66.36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</row>
    <row r="201" spans="1:25" x14ac:dyDescent="0.25">
      <c r="A201" s="69"/>
      <c r="B201" s="138">
        <v>3222</v>
      </c>
      <c r="C201" s="67"/>
      <c r="D201" s="157" t="s">
        <v>87</v>
      </c>
      <c r="E201" s="65"/>
      <c r="F201" s="65">
        <v>146</v>
      </c>
      <c r="G201" s="65">
        <v>146</v>
      </c>
      <c r="H201" s="65">
        <v>146</v>
      </c>
      <c r="I201" s="65">
        <v>146</v>
      </c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</row>
    <row r="202" spans="1:25" x14ac:dyDescent="0.25">
      <c r="A202" s="69"/>
      <c r="B202" s="138">
        <v>3223</v>
      </c>
      <c r="C202" s="67"/>
      <c r="D202" s="157" t="s">
        <v>147</v>
      </c>
      <c r="E202" s="65"/>
      <c r="F202" s="65">
        <v>663.61</v>
      </c>
      <c r="G202" s="65">
        <v>663.61</v>
      </c>
      <c r="H202" s="65">
        <v>663.61</v>
      </c>
      <c r="I202" s="65">
        <v>663.61</v>
      </c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</row>
    <row r="203" spans="1:25" ht="25.5" x14ac:dyDescent="0.25">
      <c r="A203" s="69"/>
      <c r="B203" s="138">
        <v>3224</v>
      </c>
      <c r="C203" s="67"/>
      <c r="D203" s="157" t="s">
        <v>173</v>
      </c>
      <c r="E203" s="65">
        <v>0</v>
      </c>
      <c r="F203" s="65">
        <v>0</v>
      </c>
      <c r="G203" s="65">
        <v>0</v>
      </c>
      <c r="H203" s="65">
        <v>0</v>
      </c>
      <c r="I203" s="65">
        <v>0</v>
      </c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</row>
    <row r="204" spans="1:25" x14ac:dyDescent="0.25">
      <c r="A204" s="69"/>
      <c r="B204" s="138">
        <v>3225</v>
      </c>
      <c r="C204" s="67"/>
      <c r="D204" s="157" t="s">
        <v>128</v>
      </c>
      <c r="E204" s="65"/>
      <c r="F204" s="65">
        <v>331.81</v>
      </c>
      <c r="G204" s="65">
        <v>331.81</v>
      </c>
      <c r="H204" s="65">
        <v>331.81</v>
      </c>
      <c r="I204" s="65">
        <v>331.81</v>
      </c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</row>
    <row r="205" spans="1:25" ht="19.5" customHeight="1" x14ac:dyDescent="0.25">
      <c r="A205" s="69"/>
      <c r="B205" s="138">
        <v>3227</v>
      </c>
      <c r="C205" s="67"/>
      <c r="D205" s="157" t="s">
        <v>145</v>
      </c>
      <c r="E205" s="65">
        <v>0</v>
      </c>
      <c r="F205" s="65">
        <v>150</v>
      </c>
      <c r="G205" s="65">
        <v>150</v>
      </c>
      <c r="H205" s="65">
        <v>150</v>
      </c>
      <c r="I205" s="65">
        <v>150</v>
      </c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</row>
    <row r="206" spans="1:25" s="71" customFormat="1" x14ac:dyDescent="0.25">
      <c r="A206" s="103"/>
      <c r="B206" s="142">
        <v>323</v>
      </c>
      <c r="C206" s="117"/>
      <c r="D206" s="156" t="s">
        <v>92</v>
      </c>
      <c r="E206" s="74">
        <f>SUM(E207:E215)</f>
        <v>4895.93</v>
      </c>
      <c r="F206" s="74">
        <f>SUM(F207:F215)</f>
        <v>4214.9400000000005</v>
      </c>
      <c r="G206" s="74">
        <f>SUM(G207:G215)</f>
        <v>4214.6400000000003</v>
      </c>
      <c r="H206" s="74">
        <f>SUM(H207:H215)</f>
        <v>4214.6400000000003</v>
      </c>
      <c r="I206" s="74">
        <f>SUM(I207:I215)</f>
        <v>4214.6400000000003</v>
      </c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</row>
    <row r="207" spans="1:25" x14ac:dyDescent="0.25">
      <c r="A207" s="69"/>
      <c r="B207" s="138">
        <v>3231</v>
      </c>
      <c r="C207" s="67"/>
      <c r="D207" s="70" t="s">
        <v>144</v>
      </c>
      <c r="E207" s="65">
        <v>362.09</v>
      </c>
      <c r="F207" s="65">
        <v>10</v>
      </c>
      <c r="G207" s="65">
        <v>10</v>
      </c>
      <c r="H207" s="65">
        <v>10</v>
      </c>
      <c r="I207" s="65">
        <v>10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25" ht="19.5" customHeight="1" x14ac:dyDescent="0.25">
      <c r="A208" s="69"/>
      <c r="B208" s="138">
        <v>3232</v>
      </c>
      <c r="C208" s="67"/>
      <c r="D208" s="70" t="s">
        <v>143</v>
      </c>
      <c r="E208" s="65">
        <v>0</v>
      </c>
      <c r="F208" s="65">
        <v>663.31</v>
      </c>
      <c r="G208" s="65">
        <v>663.31</v>
      </c>
      <c r="H208" s="65">
        <v>663.31</v>
      </c>
      <c r="I208" s="65">
        <v>663.31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</row>
    <row r="209" spans="1:25" x14ac:dyDescent="0.25">
      <c r="A209" s="69"/>
      <c r="B209" s="138">
        <v>3233</v>
      </c>
      <c r="C209" s="67"/>
      <c r="D209" s="70" t="s">
        <v>142</v>
      </c>
      <c r="E209" s="65"/>
      <c r="F209" s="65">
        <v>252.18</v>
      </c>
      <c r="G209" s="65">
        <v>252.18</v>
      </c>
      <c r="H209" s="65">
        <v>252.18</v>
      </c>
      <c r="I209" s="65">
        <v>252.18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</row>
    <row r="210" spans="1:25" x14ac:dyDescent="0.25">
      <c r="A210" s="69"/>
      <c r="B210" s="138">
        <v>3234</v>
      </c>
      <c r="C210" s="67"/>
      <c r="D210" s="70" t="s">
        <v>141</v>
      </c>
      <c r="E210" s="65"/>
      <c r="F210" s="65">
        <v>663.61</v>
      </c>
      <c r="G210" s="65">
        <v>663.31</v>
      </c>
      <c r="H210" s="65">
        <v>663.31</v>
      </c>
      <c r="I210" s="65">
        <v>663.31</v>
      </c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</row>
    <row r="211" spans="1:25" x14ac:dyDescent="0.25">
      <c r="A211" s="69"/>
      <c r="B211" s="138">
        <v>3235</v>
      </c>
      <c r="C211" s="67"/>
      <c r="D211" s="70" t="s">
        <v>140</v>
      </c>
      <c r="E211" s="65">
        <v>0</v>
      </c>
      <c r="F211" s="65">
        <v>0</v>
      </c>
      <c r="G211" s="65">
        <v>0</v>
      </c>
      <c r="H211" s="65">
        <v>0</v>
      </c>
      <c r="I211" s="65">
        <v>0</v>
      </c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</row>
    <row r="212" spans="1:25" x14ac:dyDescent="0.25">
      <c r="A212" s="69"/>
      <c r="B212" s="138">
        <v>3236</v>
      </c>
      <c r="C212" s="67"/>
      <c r="D212" s="70" t="s">
        <v>127</v>
      </c>
      <c r="E212" s="65"/>
      <c r="F212" s="65">
        <v>15</v>
      </c>
      <c r="G212" s="65">
        <v>15</v>
      </c>
      <c r="H212" s="65">
        <v>15</v>
      </c>
      <c r="I212" s="65">
        <v>15</v>
      </c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</row>
    <row r="213" spans="1:25" x14ac:dyDescent="0.25">
      <c r="A213" s="69"/>
      <c r="B213" s="138">
        <v>3237</v>
      </c>
      <c r="C213" s="67"/>
      <c r="D213" s="70" t="s">
        <v>126</v>
      </c>
      <c r="E213" s="65">
        <v>4443.29</v>
      </c>
      <c r="F213" s="65">
        <v>2585.84</v>
      </c>
      <c r="G213" s="65">
        <v>2585.84</v>
      </c>
      <c r="H213" s="65">
        <v>2585.84</v>
      </c>
      <c r="I213" s="65">
        <v>2585.84</v>
      </c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</row>
    <row r="214" spans="1:25" x14ac:dyDescent="0.25">
      <c r="A214" s="69"/>
      <c r="B214" s="138">
        <v>3238</v>
      </c>
      <c r="C214" s="67"/>
      <c r="D214" s="70" t="s">
        <v>137</v>
      </c>
      <c r="E214" s="65">
        <v>90.55</v>
      </c>
      <c r="F214" s="65">
        <v>5</v>
      </c>
      <c r="G214" s="65">
        <v>5</v>
      </c>
      <c r="H214" s="65">
        <v>5</v>
      </c>
      <c r="I214" s="65">
        <v>5</v>
      </c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</row>
    <row r="215" spans="1:25" x14ac:dyDescent="0.25">
      <c r="A215" s="69"/>
      <c r="B215" s="138">
        <v>3239</v>
      </c>
      <c r="C215" s="67"/>
      <c r="D215" s="70" t="s">
        <v>136</v>
      </c>
      <c r="E215" s="65"/>
      <c r="F215" s="65">
        <v>20</v>
      </c>
      <c r="G215" s="65">
        <v>20</v>
      </c>
      <c r="H215" s="65">
        <v>20</v>
      </c>
      <c r="I215" s="65">
        <v>20</v>
      </c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</row>
    <row r="216" spans="1:25" s="71" customFormat="1" x14ac:dyDescent="0.25">
      <c r="A216" s="103"/>
      <c r="B216" s="142">
        <v>329</v>
      </c>
      <c r="C216" s="76"/>
      <c r="D216" s="141" t="s">
        <v>75</v>
      </c>
      <c r="E216" s="74">
        <f>SUM(E217:E221)</f>
        <v>90.66</v>
      </c>
      <c r="F216" s="74">
        <f>SUM(F217:F221)</f>
        <v>285</v>
      </c>
      <c r="G216" s="74">
        <f>SUM(G217:G221)</f>
        <v>285</v>
      </c>
      <c r="H216" s="74">
        <f>SUM(H217:H221)</f>
        <v>285</v>
      </c>
      <c r="I216" s="74">
        <f>SUM(I217:I221)</f>
        <v>285</v>
      </c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</row>
    <row r="217" spans="1:25" x14ac:dyDescent="0.25">
      <c r="A217" s="69"/>
      <c r="B217" s="138">
        <v>3293</v>
      </c>
      <c r="C217" s="67"/>
      <c r="D217" s="70" t="s">
        <v>157</v>
      </c>
      <c r="E217" s="65">
        <v>90.66</v>
      </c>
      <c r="F217" s="65">
        <v>285</v>
      </c>
      <c r="G217" s="65">
        <v>285</v>
      </c>
      <c r="H217" s="65">
        <v>285</v>
      </c>
      <c r="I217" s="65">
        <v>285</v>
      </c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</row>
    <row r="218" spans="1:25" x14ac:dyDescent="0.25">
      <c r="A218" s="69"/>
      <c r="B218" s="138">
        <v>3294</v>
      </c>
      <c r="C218" s="67"/>
      <c r="D218" s="70" t="s">
        <v>172</v>
      </c>
      <c r="E218" s="65">
        <v>0</v>
      </c>
      <c r="F218" s="65">
        <v>0</v>
      </c>
      <c r="G218" s="65">
        <v>0</v>
      </c>
      <c r="H218" s="65">
        <v>0</v>
      </c>
      <c r="I218" s="65">
        <v>0</v>
      </c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</row>
    <row r="219" spans="1:25" x14ac:dyDescent="0.25">
      <c r="A219" s="69"/>
      <c r="B219" s="138">
        <v>3295</v>
      </c>
      <c r="C219" s="67"/>
      <c r="D219" s="70" t="s">
        <v>171</v>
      </c>
      <c r="E219" s="65"/>
      <c r="F219" s="65">
        <v>0</v>
      </c>
      <c r="G219" s="65">
        <v>0</v>
      </c>
      <c r="H219" s="65">
        <v>0</v>
      </c>
      <c r="I219" s="65">
        <v>0</v>
      </c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</row>
    <row r="220" spans="1:25" x14ac:dyDescent="0.25">
      <c r="A220" s="69"/>
      <c r="B220" s="138">
        <v>3296</v>
      </c>
      <c r="C220" s="67"/>
      <c r="D220" s="70" t="s">
        <v>162</v>
      </c>
      <c r="E220" s="65">
        <v>0</v>
      </c>
      <c r="F220" s="65">
        <v>0</v>
      </c>
      <c r="G220" s="65">
        <v>0</v>
      </c>
      <c r="H220" s="65">
        <v>0</v>
      </c>
      <c r="I220" s="65">
        <v>0</v>
      </c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</row>
    <row r="221" spans="1:25" ht="14.25" customHeight="1" x14ac:dyDescent="0.25">
      <c r="A221" s="69"/>
      <c r="B221" s="138">
        <v>3299</v>
      </c>
      <c r="C221" s="67"/>
      <c r="D221" s="70" t="s">
        <v>75</v>
      </c>
      <c r="E221" s="65">
        <v>0</v>
      </c>
      <c r="F221" s="65">
        <v>0</v>
      </c>
      <c r="G221" s="65">
        <v>0</v>
      </c>
      <c r="H221" s="65">
        <v>0</v>
      </c>
      <c r="I221" s="65">
        <v>0</v>
      </c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</row>
    <row r="222" spans="1:25" s="79" customFormat="1" x14ac:dyDescent="0.25">
      <c r="A222" s="105"/>
      <c r="B222" s="140">
        <v>34</v>
      </c>
      <c r="C222" s="84"/>
      <c r="D222" s="83" t="s">
        <v>161</v>
      </c>
      <c r="E222" s="82">
        <f>E223</f>
        <v>358.37</v>
      </c>
      <c r="F222" s="82">
        <f>F223</f>
        <v>0</v>
      </c>
      <c r="G222" s="82">
        <f>G223</f>
        <v>0</v>
      </c>
      <c r="H222" s="82">
        <f>H223</f>
        <v>0</v>
      </c>
      <c r="I222" s="82">
        <f>I223</f>
        <v>0</v>
      </c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</row>
    <row r="223" spans="1:25" s="71" customFormat="1" x14ac:dyDescent="0.25">
      <c r="A223" s="103"/>
      <c r="B223" s="142">
        <v>343</v>
      </c>
      <c r="C223" s="76"/>
      <c r="D223" s="75" t="s">
        <v>170</v>
      </c>
      <c r="E223" s="74">
        <f>E225+E224</f>
        <v>358.37</v>
      </c>
      <c r="F223" s="74">
        <f>F225+F224</f>
        <v>0</v>
      </c>
      <c r="G223" s="74">
        <f>G225+G224</f>
        <v>0</v>
      </c>
      <c r="H223" s="74">
        <f>H225+H224</f>
        <v>0</v>
      </c>
      <c r="I223" s="74">
        <f>I225+I224</f>
        <v>0</v>
      </c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</row>
    <row r="224" spans="1:25" ht="16.5" customHeight="1" x14ac:dyDescent="0.25">
      <c r="A224" s="69"/>
      <c r="B224" s="138">
        <v>3431</v>
      </c>
      <c r="C224" s="67"/>
      <c r="D224" s="70" t="s">
        <v>169</v>
      </c>
      <c r="E224" s="65">
        <v>337.13</v>
      </c>
      <c r="F224" s="65">
        <v>0</v>
      </c>
      <c r="G224" s="65">
        <v>0</v>
      </c>
      <c r="H224" s="65">
        <v>0</v>
      </c>
      <c r="I224" s="65">
        <v>0</v>
      </c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</row>
    <row r="225" spans="1:25" x14ac:dyDescent="0.25">
      <c r="A225" s="69"/>
      <c r="B225" s="138">
        <v>3433</v>
      </c>
      <c r="C225" s="67"/>
      <c r="D225" s="70" t="s">
        <v>160</v>
      </c>
      <c r="E225" s="65">
        <v>21.24</v>
      </c>
      <c r="F225" s="65">
        <v>0</v>
      </c>
      <c r="G225" s="65">
        <v>0</v>
      </c>
      <c r="H225" s="65">
        <v>0</v>
      </c>
      <c r="I225" s="65">
        <v>0</v>
      </c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</row>
    <row r="226" spans="1:25" x14ac:dyDescent="0.25">
      <c r="A226" s="170"/>
      <c r="B226" s="169">
        <v>4</v>
      </c>
      <c r="C226" s="168"/>
      <c r="D226" s="167" t="s">
        <v>12</v>
      </c>
      <c r="E226" s="90">
        <f t="shared" ref="E226:I227" si="13">E227</f>
        <v>0</v>
      </c>
      <c r="F226" s="90">
        <f t="shared" si="13"/>
        <v>0</v>
      </c>
      <c r="G226" s="90">
        <f t="shared" si="13"/>
        <v>0</v>
      </c>
      <c r="H226" s="90">
        <f t="shared" si="13"/>
        <v>0</v>
      </c>
      <c r="I226" s="90">
        <f t="shared" si="13"/>
        <v>0</v>
      </c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</row>
    <row r="227" spans="1:25" x14ac:dyDescent="0.25">
      <c r="A227" s="166"/>
      <c r="B227" s="164">
        <v>42</v>
      </c>
      <c r="C227" s="165"/>
      <c r="D227" s="163" t="s">
        <v>168</v>
      </c>
      <c r="E227" s="82">
        <f t="shared" si="13"/>
        <v>0</v>
      </c>
      <c r="F227" s="82">
        <f t="shared" si="13"/>
        <v>0</v>
      </c>
      <c r="G227" s="82">
        <f t="shared" si="13"/>
        <v>0</v>
      </c>
      <c r="H227" s="82">
        <f t="shared" si="13"/>
        <v>0</v>
      </c>
      <c r="I227" s="82">
        <f t="shared" si="13"/>
        <v>0</v>
      </c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</row>
    <row r="228" spans="1:25" x14ac:dyDescent="0.25">
      <c r="A228" s="105"/>
      <c r="B228" s="164">
        <v>422</v>
      </c>
      <c r="C228" s="120"/>
      <c r="D228" s="163" t="s">
        <v>112</v>
      </c>
      <c r="E228" s="82">
        <f>SUM(E229+E230)</f>
        <v>0</v>
      </c>
      <c r="F228" s="82">
        <f>SUM(F229+F230)</f>
        <v>0</v>
      </c>
      <c r="G228" s="82">
        <f>SUM(G229+G230)</f>
        <v>0</v>
      </c>
      <c r="H228" s="82">
        <f>SUM(H229+H230)</f>
        <v>0</v>
      </c>
      <c r="I228" s="82">
        <f>SUM(I229+I230)</f>
        <v>0</v>
      </c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</row>
    <row r="229" spans="1:25" x14ac:dyDescent="0.25">
      <c r="A229" s="69"/>
      <c r="B229" s="162">
        <v>4221</v>
      </c>
      <c r="C229" s="67"/>
      <c r="D229" s="157" t="s">
        <v>96</v>
      </c>
      <c r="E229" s="65"/>
      <c r="F229" s="65">
        <v>0</v>
      </c>
      <c r="G229" s="65">
        <v>0</v>
      </c>
      <c r="H229" s="65">
        <v>0</v>
      </c>
      <c r="I229" s="65">
        <v>0</v>
      </c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</row>
    <row r="230" spans="1:25" x14ac:dyDescent="0.25">
      <c r="A230" s="69"/>
      <c r="B230" s="138">
        <v>4227</v>
      </c>
      <c r="C230" s="67"/>
      <c r="D230" s="137" t="s">
        <v>167</v>
      </c>
      <c r="E230" s="65"/>
      <c r="F230" s="65">
        <v>0</v>
      </c>
      <c r="G230" s="65">
        <v>0</v>
      </c>
      <c r="H230" s="65">
        <v>0</v>
      </c>
      <c r="I230" s="65">
        <v>0</v>
      </c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</row>
    <row r="231" spans="1:25" s="95" customFormat="1" ht="26.25" x14ac:dyDescent="0.25">
      <c r="A231" s="114" t="s">
        <v>166</v>
      </c>
      <c r="B231" s="155"/>
      <c r="C231" s="100"/>
      <c r="D231" s="154" t="s">
        <v>165</v>
      </c>
      <c r="E231" s="98"/>
      <c r="F231" s="97"/>
      <c r="G231" s="97"/>
      <c r="H231" s="97"/>
      <c r="I231" s="97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</row>
    <row r="232" spans="1:25" s="95" customFormat="1" x14ac:dyDescent="0.25">
      <c r="A232" s="113" t="s">
        <v>82</v>
      </c>
      <c r="B232" s="112"/>
      <c r="C232" s="111"/>
      <c r="D232" s="110" t="s">
        <v>81</v>
      </c>
      <c r="E232" s="65"/>
      <c r="F232" s="64"/>
      <c r="G232" s="64"/>
      <c r="H232" s="64"/>
      <c r="I232" s="64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</row>
    <row r="233" spans="1:25" s="87" customFormat="1" x14ac:dyDescent="0.25">
      <c r="A233" s="107"/>
      <c r="B233" s="144">
        <v>3</v>
      </c>
      <c r="C233" s="92"/>
      <c r="D233" s="143" t="s">
        <v>10</v>
      </c>
      <c r="E233" s="90">
        <f>E234+E242+E248</f>
        <v>1099296.08</v>
      </c>
      <c r="F233" s="90">
        <f>F234+F242</f>
        <v>1042187.2699999999</v>
      </c>
      <c r="G233" s="90">
        <f>G234+G242</f>
        <v>1427516.01</v>
      </c>
      <c r="H233" s="90">
        <f>H234+H242</f>
        <v>1427516.01</v>
      </c>
      <c r="I233" s="90">
        <f>I234+I242</f>
        <v>1427516.01</v>
      </c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</row>
    <row r="234" spans="1:25" s="79" customFormat="1" x14ac:dyDescent="0.25">
      <c r="A234" s="105"/>
      <c r="B234" s="140">
        <v>31</v>
      </c>
      <c r="C234" s="84"/>
      <c r="D234" s="139" t="s">
        <v>11</v>
      </c>
      <c r="E234" s="82">
        <f>E235+E237+E239</f>
        <v>1059820.76</v>
      </c>
      <c r="F234" s="82">
        <f>F235+F237+F239</f>
        <v>976754.91999999993</v>
      </c>
      <c r="G234" s="82">
        <f>G235+G237+G239</f>
        <v>1361369.73</v>
      </c>
      <c r="H234" s="82">
        <f>H235+H237+H239</f>
        <v>1361369.73</v>
      </c>
      <c r="I234" s="82">
        <f>I235+I237+I239</f>
        <v>1361369.73</v>
      </c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</row>
    <row r="235" spans="1:25" s="71" customFormat="1" x14ac:dyDescent="0.25">
      <c r="A235" s="103"/>
      <c r="B235" s="142">
        <v>311</v>
      </c>
      <c r="C235" s="76"/>
      <c r="D235" s="141" t="s">
        <v>111</v>
      </c>
      <c r="E235" s="74">
        <f>E236</f>
        <v>875478.18</v>
      </c>
      <c r="F235" s="74">
        <f>F236</f>
        <v>802113.35</v>
      </c>
      <c r="G235" s="74">
        <f>G236</f>
        <v>1130160</v>
      </c>
      <c r="H235" s="74">
        <f>H236</f>
        <v>1130160</v>
      </c>
      <c r="I235" s="74">
        <f>I236</f>
        <v>1130160</v>
      </c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</row>
    <row r="236" spans="1:25" x14ac:dyDescent="0.25">
      <c r="A236" s="69"/>
      <c r="B236" s="138">
        <v>3111</v>
      </c>
      <c r="C236" s="67"/>
      <c r="D236" s="137" t="s">
        <v>110</v>
      </c>
      <c r="E236" s="65">
        <v>875478.18</v>
      </c>
      <c r="F236" s="65">
        <v>802113.35</v>
      </c>
      <c r="G236" s="65">
        <v>1130160</v>
      </c>
      <c r="H236" s="65">
        <v>1130160</v>
      </c>
      <c r="I236" s="65">
        <v>1130160</v>
      </c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</row>
    <row r="237" spans="1:25" s="71" customFormat="1" x14ac:dyDescent="0.25">
      <c r="A237" s="103"/>
      <c r="B237" s="142">
        <v>312</v>
      </c>
      <c r="C237" s="76"/>
      <c r="D237" s="141" t="s">
        <v>109</v>
      </c>
      <c r="E237" s="74">
        <f>E238</f>
        <v>39418.29</v>
      </c>
      <c r="F237" s="74">
        <f>F238</f>
        <v>41191.089999999997</v>
      </c>
      <c r="G237" s="74">
        <f>G238</f>
        <v>44733.33</v>
      </c>
      <c r="H237" s="74">
        <f>H238</f>
        <v>44733.33</v>
      </c>
      <c r="I237" s="74">
        <f>I238</f>
        <v>44733.33</v>
      </c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</row>
    <row r="238" spans="1:25" x14ac:dyDescent="0.25">
      <c r="A238" s="69"/>
      <c r="B238" s="138">
        <v>3121</v>
      </c>
      <c r="C238" s="67"/>
      <c r="D238" s="137" t="s">
        <v>109</v>
      </c>
      <c r="E238" s="65">
        <v>39418.29</v>
      </c>
      <c r="F238" s="65">
        <v>41191.089999999997</v>
      </c>
      <c r="G238" s="65">
        <v>44733.33</v>
      </c>
      <c r="H238" s="65">
        <v>44733.33</v>
      </c>
      <c r="I238" s="65">
        <v>44733.33</v>
      </c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</row>
    <row r="239" spans="1:25" s="71" customFormat="1" x14ac:dyDescent="0.25">
      <c r="A239" s="103"/>
      <c r="B239" s="142">
        <v>313</v>
      </c>
      <c r="C239" s="76"/>
      <c r="D239" s="141" t="s">
        <v>108</v>
      </c>
      <c r="E239" s="74">
        <f>E240+E241</f>
        <v>144924.29</v>
      </c>
      <c r="F239" s="74">
        <f>F240+F241</f>
        <v>133450.48000000001</v>
      </c>
      <c r="G239" s="74">
        <f>G240+G241</f>
        <v>186476.4</v>
      </c>
      <c r="H239" s="74">
        <f>H240+H241</f>
        <v>186476.4</v>
      </c>
      <c r="I239" s="74">
        <f>I240+I241</f>
        <v>186476.4</v>
      </c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</row>
    <row r="240" spans="1:25" ht="15" customHeight="1" x14ac:dyDescent="0.25">
      <c r="A240" s="69"/>
      <c r="B240" s="138">
        <v>3132</v>
      </c>
      <c r="C240" s="67"/>
      <c r="D240" s="137" t="s">
        <v>107</v>
      </c>
      <c r="E240" s="65">
        <v>144924.29</v>
      </c>
      <c r="F240" s="65">
        <v>133450.48000000001</v>
      </c>
      <c r="G240" s="65">
        <v>186476.4</v>
      </c>
      <c r="H240" s="65">
        <v>186476.4</v>
      </c>
      <c r="I240" s="65">
        <v>186476.4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</row>
    <row r="241" spans="1:25" ht="27" customHeight="1" x14ac:dyDescent="0.25">
      <c r="A241" s="69"/>
      <c r="B241" s="138">
        <v>3133</v>
      </c>
      <c r="C241" s="67"/>
      <c r="D241" s="137" t="s">
        <v>131</v>
      </c>
      <c r="E241" s="65">
        <v>0</v>
      </c>
      <c r="F241" s="65">
        <v>0</v>
      </c>
      <c r="G241" s="65">
        <v>0</v>
      </c>
      <c r="H241" s="65">
        <v>0</v>
      </c>
      <c r="I241" s="65">
        <v>0</v>
      </c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</row>
    <row r="242" spans="1:25" s="79" customFormat="1" x14ac:dyDescent="0.25">
      <c r="A242" s="105"/>
      <c r="B242" s="140">
        <v>32</v>
      </c>
      <c r="C242" s="84"/>
      <c r="D242" s="139" t="s">
        <v>27</v>
      </c>
      <c r="E242" s="82">
        <f>E243+E245</f>
        <v>39475.32</v>
      </c>
      <c r="F242" s="82">
        <f>F243+F245</f>
        <v>65432.35</v>
      </c>
      <c r="G242" s="82">
        <f>G243+G245</f>
        <v>66146.28</v>
      </c>
      <c r="H242" s="82">
        <f>H243+H245</f>
        <v>66146.28</v>
      </c>
      <c r="I242" s="82">
        <f>I243+I245</f>
        <v>66146.28</v>
      </c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</row>
    <row r="243" spans="1:25" s="71" customFormat="1" ht="17.25" customHeight="1" x14ac:dyDescent="0.25">
      <c r="A243" s="103"/>
      <c r="B243" s="142">
        <v>321</v>
      </c>
      <c r="C243" s="76"/>
      <c r="D243" s="141" t="s">
        <v>114</v>
      </c>
      <c r="E243" s="74">
        <f>E244</f>
        <v>36570.46</v>
      </c>
      <c r="F243" s="74">
        <f>F244</f>
        <v>62114.28</v>
      </c>
      <c r="G243" s="74">
        <f>G244</f>
        <v>62114.28</v>
      </c>
      <c r="H243" s="74">
        <f>H244</f>
        <v>62114.28</v>
      </c>
      <c r="I243" s="74">
        <f>I244</f>
        <v>62114.28</v>
      </c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</row>
    <row r="244" spans="1:25" ht="16.5" customHeight="1" x14ac:dyDescent="0.25">
      <c r="A244" s="69"/>
      <c r="B244" s="138">
        <v>3212</v>
      </c>
      <c r="C244" s="67"/>
      <c r="D244" s="137" t="s">
        <v>164</v>
      </c>
      <c r="E244" s="65">
        <v>36570.46</v>
      </c>
      <c r="F244" s="65">
        <v>62114.28</v>
      </c>
      <c r="G244" s="65">
        <v>62114.28</v>
      </c>
      <c r="H244" s="65">
        <v>62114.28</v>
      </c>
      <c r="I244" s="65">
        <v>62114.28</v>
      </c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</row>
    <row r="245" spans="1:25" s="71" customFormat="1" ht="18.75" customHeight="1" x14ac:dyDescent="0.25">
      <c r="A245" s="103"/>
      <c r="B245" s="142">
        <v>329</v>
      </c>
      <c r="C245" s="76"/>
      <c r="D245" s="141" t="s">
        <v>75</v>
      </c>
      <c r="E245" s="74">
        <f>E246+E247</f>
        <v>2904.86</v>
      </c>
      <c r="F245" s="74">
        <f>F246</f>
        <v>3318.07</v>
      </c>
      <c r="G245" s="74">
        <f>G246</f>
        <v>4032</v>
      </c>
      <c r="H245" s="74">
        <f>H246</f>
        <v>4032</v>
      </c>
      <c r="I245" s="74">
        <f>I246</f>
        <v>4032</v>
      </c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</row>
    <row r="246" spans="1:25" x14ac:dyDescent="0.25">
      <c r="A246" s="69"/>
      <c r="B246" s="138">
        <v>3295</v>
      </c>
      <c r="C246" s="67"/>
      <c r="D246" s="137" t="s">
        <v>163</v>
      </c>
      <c r="E246" s="65">
        <v>2904.86</v>
      </c>
      <c r="F246" s="65">
        <v>3318.07</v>
      </c>
      <c r="G246" s="65">
        <v>4032</v>
      </c>
      <c r="H246" s="65">
        <v>4032</v>
      </c>
      <c r="I246" s="65">
        <v>4032</v>
      </c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</row>
    <row r="247" spans="1:25" x14ac:dyDescent="0.25">
      <c r="A247" s="69"/>
      <c r="B247" s="138">
        <v>3296</v>
      </c>
      <c r="C247" s="67"/>
      <c r="D247" s="137" t="s">
        <v>162</v>
      </c>
      <c r="E247" s="65">
        <v>0</v>
      </c>
      <c r="F247" s="65"/>
      <c r="G247" s="65"/>
      <c r="H247" s="65"/>
      <c r="I247" s="65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</row>
    <row r="248" spans="1:25" x14ac:dyDescent="0.25">
      <c r="A248" s="105"/>
      <c r="B248" s="140">
        <v>34</v>
      </c>
      <c r="C248" s="84"/>
      <c r="D248" s="139" t="s">
        <v>161</v>
      </c>
      <c r="E248" s="82">
        <f>E249+E251</f>
        <v>0</v>
      </c>
      <c r="F248" s="82">
        <f>F249+F251</f>
        <v>0</v>
      </c>
      <c r="G248" s="82">
        <f>G249+G251</f>
        <v>0</v>
      </c>
      <c r="H248" s="82">
        <f>H249+H251</f>
        <v>0</v>
      </c>
      <c r="I248" s="82">
        <f>I249+I251</f>
        <v>0</v>
      </c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</row>
    <row r="249" spans="1:25" x14ac:dyDescent="0.25">
      <c r="A249" s="103"/>
      <c r="B249" s="142">
        <v>343</v>
      </c>
      <c r="C249" s="76"/>
      <c r="D249" s="141" t="s">
        <v>160</v>
      </c>
      <c r="E249" s="74">
        <f>E250</f>
        <v>0</v>
      </c>
      <c r="F249" s="74">
        <f>F250</f>
        <v>0</v>
      </c>
      <c r="G249" s="74">
        <f>G250</f>
        <v>0</v>
      </c>
      <c r="H249" s="74">
        <f>H250</f>
        <v>0</v>
      </c>
      <c r="I249" s="74">
        <f>I250</f>
        <v>0</v>
      </c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</row>
    <row r="250" spans="1:25" x14ac:dyDescent="0.25">
      <c r="A250" s="69"/>
      <c r="B250" s="138">
        <v>3433</v>
      </c>
      <c r="C250" s="67"/>
      <c r="D250" s="137" t="s">
        <v>160</v>
      </c>
      <c r="E250" s="65"/>
      <c r="F250" s="65"/>
      <c r="G250" s="65"/>
      <c r="H250" s="65"/>
      <c r="I250" s="65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</row>
    <row r="251" spans="1:25" s="95" customFormat="1" x14ac:dyDescent="0.25">
      <c r="A251" s="114" t="s">
        <v>159</v>
      </c>
      <c r="B251" s="155"/>
      <c r="C251" s="100"/>
      <c r="D251" s="154" t="s">
        <v>158</v>
      </c>
      <c r="E251" s="98">
        <f t="shared" ref="E251:I252" si="14">E252</f>
        <v>0</v>
      </c>
      <c r="F251" s="98">
        <f t="shared" si="14"/>
        <v>0</v>
      </c>
      <c r="G251" s="98">
        <f t="shared" si="14"/>
        <v>0</v>
      </c>
      <c r="H251" s="98">
        <f t="shared" si="14"/>
        <v>0</v>
      </c>
      <c r="I251" s="98">
        <f t="shared" si="14"/>
        <v>0</v>
      </c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</row>
    <row r="252" spans="1:25" s="87" customFormat="1" x14ac:dyDescent="0.25">
      <c r="A252" s="107"/>
      <c r="B252" s="144">
        <v>3</v>
      </c>
      <c r="C252" s="122"/>
      <c r="D252" s="159" t="s">
        <v>10</v>
      </c>
      <c r="E252" s="90">
        <f t="shared" si="14"/>
        <v>0</v>
      </c>
      <c r="F252" s="90">
        <f t="shared" si="14"/>
        <v>0</v>
      </c>
      <c r="G252" s="90">
        <f t="shared" si="14"/>
        <v>0</v>
      </c>
      <c r="H252" s="90">
        <f t="shared" si="14"/>
        <v>0</v>
      </c>
      <c r="I252" s="90">
        <f t="shared" si="14"/>
        <v>0</v>
      </c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</row>
    <row r="253" spans="1:25" s="79" customFormat="1" x14ac:dyDescent="0.25">
      <c r="A253" s="105"/>
      <c r="B253" s="140">
        <v>32</v>
      </c>
      <c r="C253" s="120"/>
      <c r="D253" s="158" t="s">
        <v>27</v>
      </c>
      <c r="E253" s="82">
        <f>E254+E258+E262+E264</f>
        <v>0</v>
      </c>
      <c r="F253" s="82">
        <f>F254+F258+F262+F264</f>
        <v>0</v>
      </c>
      <c r="G253" s="82">
        <f>G254+G258+G262+G264</f>
        <v>0</v>
      </c>
      <c r="H253" s="82">
        <f>H254+H258+H262+H264</f>
        <v>0</v>
      </c>
      <c r="I253" s="82">
        <f>I254+I258+I262+I264</f>
        <v>0</v>
      </c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</row>
    <row r="254" spans="1:25" s="71" customFormat="1" x14ac:dyDescent="0.25">
      <c r="A254" s="103"/>
      <c r="B254" s="142">
        <v>321</v>
      </c>
      <c r="C254" s="117"/>
      <c r="D254" s="156" t="s">
        <v>114</v>
      </c>
      <c r="E254" s="74">
        <f>E255+E256+E257</f>
        <v>0</v>
      </c>
      <c r="F254" s="74">
        <f>F255+F256+F257</f>
        <v>0</v>
      </c>
      <c r="G254" s="74">
        <f>G255+G256+G257</f>
        <v>0</v>
      </c>
      <c r="H254" s="74">
        <f>H255+H256+H257</f>
        <v>0</v>
      </c>
      <c r="I254" s="74">
        <f>I255+I256+I257</f>
        <v>0</v>
      </c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</row>
    <row r="255" spans="1:25" x14ac:dyDescent="0.25">
      <c r="A255" s="69"/>
      <c r="B255" s="138">
        <v>3211</v>
      </c>
      <c r="C255" s="67"/>
      <c r="D255" s="70" t="s">
        <v>113</v>
      </c>
      <c r="E255" s="65">
        <v>0</v>
      </c>
      <c r="F255" s="65">
        <v>0</v>
      </c>
      <c r="G255" s="65">
        <v>0</v>
      </c>
      <c r="H255" s="65">
        <v>0</v>
      </c>
      <c r="I255" s="65">
        <v>0</v>
      </c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</row>
    <row r="256" spans="1:25" x14ac:dyDescent="0.25">
      <c r="A256" s="69"/>
      <c r="B256" s="138">
        <v>3213</v>
      </c>
      <c r="C256" s="67"/>
      <c r="D256" s="70" t="s">
        <v>139</v>
      </c>
      <c r="E256" s="65">
        <v>0</v>
      </c>
      <c r="F256" s="65">
        <v>0</v>
      </c>
      <c r="G256" s="65">
        <v>0</v>
      </c>
      <c r="H256" s="65">
        <v>0</v>
      </c>
      <c r="I256" s="65">
        <v>0</v>
      </c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</row>
    <row r="257" spans="1:25" ht="14.25" customHeight="1" x14ac:dyDescent="0.25">
      <c r="A257" s="69"/>
      <c r="B257" s="138">
        <v>3214</v>
      </c>
      <c r="C257" s="67"/>
      <c r="D257" s="70" t="s">
        <v>138</v>
      </c>
      <c r="E257" s="65">
        <v>0</v>
      </c>
      <c r="F257" s="65">
        <v>0</v>
      </c>
      <c r="G257" s="65">
        <v>0</v>
      </c>
      <c r="H257" s="65">
        <v>0</v>
      </c>
      <c r="I257" s="65">
        <v>0</v>
      </c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</row>
    <row r="258" spans="1:25" s="71" customFormat="1" x14ac:dyDescent="0.25">
      <c r="A258" s="103"/>
      <c r="B258" s="142">
        <v>322</v>
      </c>
      <c r="C258" s="117"/>
      <c r="D258" s="156" t="s">
        <v>88</v>
      </c>
      <c r="E258" s="74">
        <f>E259+E260+E261</f>
        <v>0</v>
      </c>
      <c r="F258" s="74">
        <f>F259+F260+F261</f>
        <v>0</v>
      </c>
      <c r="G258" s="74">
        <f>G259+G260+G261</f>
        <v>0</v>
      </c>
      <c r="H258" s="74">
        <f>H259+H260+H261</f>
        <v>0</v>
      </c>
      <c r="I258" s="74">
        <f>I259+I260+I261</f>
        <v>0</v>
      </c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</row>
    <row r="259" spans="1:25" x14ac:dyDescent="0.25">
      <c r="A259" s="69"/>
      <c r="B259" s="138">
        <v>3221</v>
      </c>
      <c r="C259" s="67"/>
      <c r="D259" s="157" t="s">
        <v>148</v>
      </c>
      <c r="E259" s="65">
        <v>0</v>
      </c>
      <c r="F259" s="65">
        <v>0</v>
      </c>
      <c r="G259" s="65">
        <v>0</v>
      </c>
      <c r="H259" s="65">
        <v>0</v>
      </c>
      <c r="I259" s="65">
        <v>0</v>
      </c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</row>
    <row r="260" spans="1:25" x14ac:dyDescent="0.25">
      <c r="A260" s="69"/>
      <c r="B260" s="138">
        <v>3222</v>
      </c>
      <c r="C260" s="67"/>
      <c r="D260" s="157" t="s">
        <v>87</v>
      </c>
      <c r="E260" s="65">
        <v>0</v>
      </c>
      <c r="F260" s="65">
        <v>0</v>
      </c>
      <c r="G260" s="65">
        <v>0</v>
      </c>
      <c r="H260" s="65">
        <v>0</v>
      </c>
      <c r="I260" s="65">
        <v>0</v>
      </c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</row>
    <row r="261" spans="1:25" x14ac:dyDescent="0.25">
      <c r="A261" s="69"/>
      <c r="B261" s="138">
        <v>3225</v>
      </c>
      <c r="C261" s="67"/>
      <c r="D261" s="157" t="s">
        <v>128</v>
      </c>
      <c r="E261" s="65">
        <v>0</v>
      </c>
      <c r="F261" s="65">
        <v>0</v>
      </c>
      <c r="G261" s="65">
        <v>0</v>
      </c>
      <c r="H261" s="65">
        <v>0</v>
      </c>
      <c r="I261" s="65">
        <v>0</v>
      </c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</row>
    <row r="262" spans="1:25" s="71" customFormat="1" x14ac:dyDescent="0.25">
      <c r="A262" s="103"/>
      <c r="B262" s="142">
        <v>323</v>
      </c>
      <c r="C262" s="117"/>
      <c r="D262" s="156" t="s">
        <v>92</v>
      </c>
      <c r="E262" s="74">
        <f>E263</f>
        <v>0</v>
      </c>
      <c r="F262" s="74">
        <f>F263</f>
        <v>0</v>
      </c>
      <c r="G262" s="74">
        <f>G263</f>
        <v>0</v>
      </c>
      <c r="H262" s="74">
        <f>H263</f>
        <v>0</v>
      </c>
      <c r="I262" s="74">
        <f>I263</f>
        <v>0</v>
      </c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</row>
    <row r="263" spans="1:25" x14ac:dyDescent="0.25">
      <c r="A263" s="69"/>
      <c r="B263" s="138">
        <v>3237</v>
      </c>
      <c r="C263" s="67"/>
      <c r="D263" s="137" t="s">
        <v>126</v>
      </c>
      <c r="E263" s="65">
        <v>0</v>
      </c>
      <c r="F263" s="65">
        <v>0</v>
      </c>
      <c r="G263" s="65">
        <v>0</v>
      </c>
      <c r="H263" s="65">
        <v>0</v>
      </c>
      <c r="I263" s="65">
        <v>0</v>
      </c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</row>
    <row r="264" spans="1:25" s="71" customFormat="1" ht="17.25" customHeight="1" x14ac:dyDescent="0.25">
      <c r="A264" s="103"/>
      <c r="B264" s="142">
        <v>329</v>
      </c>
      <c r="C264" s="76"/>
      <c r="D264" s="141" t="s">
        <v>75</v>
      </c>
      <c r="E264" s="74">
        <f>E265+E266</f>
        <v>0</v>
      </c>
      <c r="F264" s="74">
        <f>F265+F266</f>
        <v>0</v>
      </c>
      <c r="G264" s="74">
        <f>G265+G266</f>
        <v>0</v>
      </c>
      <c r="H264" s="74">
        <f>H265+H266</f>
        <v>0</v>
      </c>
      <c r="I264" s="74">
        <f>I265+I266</f>
        <v>0</v>
      </c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</row>
    <row r="265" spans="1:25" x14ac:dyDescent="0.25">
      <c r="A265" s="69"/>
      <c r="B265" s="138">
        <v>3293</v>
      </c>
      <c r="C265" s="67"/>
      <c r="D265" s="137" t="s">
        <v>157</v>
      </c>
      <c r="E265" s="65">
        <v>0</v>
      </c>
      <c r="F265" s="65">
        <v>0</v>
      </c>
      <c r="G265" s="65">
        <v>0</v>
      </c>
      <c r="H265" s="65">
        <v>0</v>
      </c>
      <c r="I265" s="65">
        <v>0</v>
      </c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</row>
    <row r="266" spans="1:25" ht="15.75" customHeight="1" x14ac:dyDescent="0.25">
      <c r="A266" s="69"/>
      <c r="B266" s="138">
        <v>3299</v>
      </c>
      <c r="C266" s="67"/>
      <c r="D266" s="137" t="s">
        <v>75</v>
      </c>
      <c r="E266" s="65">
        <v>0</v>
      </c>
      <c r="F266" s="65"/>
      <c r="G266" s="65">
        <v>0</v>
      </c>
      <c r="H266" s="65">
        <v>0</v>
      </c>
      <c r="I266" s="65">
        <v>0</v>
      </c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</row>
    <row r="267" spans="1:25" s="95" customFormat="1" x14ac:dyDescent="0.25">
      <c r="A267" s="114" t="s">
        <v>156</v>
      </c>
      <c r="B267" s="155"/>
      <c r="C267" s="100"/>
      <c r="D267" s="154" t="s">
        <v>155</v>
      </c>
      <c r="E267" s="98">
        <f t="shared" ref="E267:I268" si="15">E268</f>
        <v>0</v>
      </c>
      <c r="F267" s="98">
        <f t="shared" si="15"/>
        <v>1990.84</v>
      </c>
      <c r="G267" s="98">
        <f t="shared" si="15"/>
        <v>1990</v>
      </c>
      <c r="H267" s="98">
        <f t="shared" si="15"/>
        <v>1990</v>
      </c>
      <c r="I267" s="98">
        <f t="shared" si="15"/>
        <v>1990</v>
      </c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</row>
    <row r="268" spans="1:25" s="87" customFormat="1" x14ac:dyDescent="0.25">
      <c r="A268" s="107"/>
      <c r="B268" s="144">
        <v>3</v>
      </c>
      <c r="C268" s="122"/>
      <c r="D268" s="159" t="s">
        <v>10</v>
      </c>
      <c r="E268" s="90">
        <f t="shared" si="15"/>
        <v>0</v>
      </c>
      <c r="F268" s="90">
        <f t="shared" si="15"/>
        <v>1990.84</v>
      </c>
      <c r="G268" s="90">
        <f t="shared" si="15"/>
        <v>1990</v>
      </c>
      <c r="H268" s="90">
        <f t="shared" si="15"/>
        <v>1990</v>
      </c>
      <c r="I268" s="90">
        <f t="shared" si="15"/>
        <v>1990</v>
      </c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</row>
    <row r="269" spans="1:25" s="79" customFormat="1" x14ac:dyDescent="0.25">
      <c r="A269" s="105"/>
      <c r="B269" s="140">
        <v>32</v>
      </c>
      <c r="C269" s="120"/>
      <c r="D269" s="158" t="s">
        <v>27</v>
      </c>
      <c r="E269" s="82">
        <f>E270+E274+E276</f>
        <v>0</v>
      </c>
      <c r="F269" s="82">
        <f>F270+F274+F276</f>
        <v>1990.84</v>
      </c>
      <c r="G269" s="82">
        <f>G270+G274+G276</f>
        <v>1990</v>
      </c>
      <c r="H269" s="82">
        <f>H270+H274+H276</f>
        <v>1990</v>
      </c>
      <c r="I269" s="82">
        <f>I270+I274+I276</f>
        <v>1990</v>
      </c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</row>
    <row r="270" spans="1:25" s="71" customFormat="1" ht="15.75" customHeight="1" x14ac:dyDescent="0.25">
      <c r="A270" s="103"/>
      <c r="B270" s="142">
        <v>321</v>
      </c>
      <c r="C270" s="117"/>
      <c r="D270" s="156" t="s">
        <v>114</v>
      </c>
      <c r="E270" s="74">
        <f>E271+E272+E273</f>
        <v>0</v>
      </c>
      <c r="F270" s="74">
        <f>F271+F272+F273</f>
        <v>0</v>
      </c>
      <c r="G270" s="74">
        <f>G271+G272+G273</f>
        <v>0</v>
      </c>
      <c r="H270" s="74">
        <f>H271+H272+H273</f>
        <v>0</v>
      </c>
      <c r="I270" s="74">
        <f>I271+I272+I273</f>
        <v>0</v>
      </c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</row>
    <row r="271" spans="1:25" x14ac:dyDescent="0.25">
      <c r="A271" s="69"/>
      <c r="B271" s="138">
        <v>3211</v>
      </c>
      <c r="C271" s="67"/>
      <c r="D271" s="70" t="s">
        <v>113</v>
      </c>
      <c r="E271" s="65">
        <v>0</v>
      </c>
      <c r="F271" s="65">
        <v>0</v>
      </c>
      <c r="G271" s="65">
        <v>0</v>
      </c>
      <c r="H271" s="65">
        <v>0</v>
      </c>
      <c r="I271" s="65">
        <v>0</v>
      </c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</row>
    <row r="272" spans="1:25" x14ac:dyDescent="0.25">
      <c r="A272" s="69"/>
      <c r="B272" s="138">
        <v>3213</v>
      </c>
      <c r="C272" s="67"/>
      <c r="D272" s="70" t="s">
        <v>139</v>
      </c>
      <c r="E272" s="65">
        <v>0</v>
      </c>
      <c r="F272" s="65">
        <v>0</v>
      </c>
      <c r="G272" s="65">
        <v>0</v>
      </c>
      <c r="H272" s="65">
        <v>0</v>
      </c>
      <c r="I272" s="65">
        <v>0</v>
      </c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</row>
    <row r="273" spans="1:25" ht="17.25" customHeight="1" x14ac:dyDescent="0.25">
      <c r="A273" s="69"/>
      <c r="B273" s="138">
        <v>3214</v>
      </c>
      <c r="C273" s="67"/>
      <c r="D273" s="70" t="s">
        <v>138</v>
      </c>
      <c r="E273" s="65">
        <v>0</v>
      </c>
      <c r="F273" s="65">
        <v>0</v>
      </c>
      <c r="G273" s="65">
        <v>0</v>
      </c>
      <c r="H273" s="65">
        <v>0</v>
      </c>
      <c r="I273" s="65">
        <v>0</v>
      </c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</row>
    <row r="274" spans="1:25" s="71" customFormat="1" x14ac:dyDescent="0.25">
      <c r="A274" s="103"/>
      <c r="B274" s="142">
        <v>323</v>
      </c>
      <c r="C274" s="117"/>
      <c r="D274" s="156" t="s">
        <v>92</v>
      </c>
      <c r="E274" s="74">
        <f>E275</f>
        <v>0</v>
      </c>
      <c r="F274" s="74">
        <f>F275</f>
        <v>0</v>
      </c>
      <c r="G274" s="74">
        <f>G275</f>
        <v>0</v>
      </c>
      <c r="H274" s="74">
        <f>H275</f>
        <v>0</v>
      </c>
      <c r="I274" s="74">
        <f>I275</f>
        <v>0</v>
      </c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</row>
    <row r="275" spans="1:25" x14ac:dyDescent="0.25">
      <c r="A275" s="69"/>
      <c r="B275" s="138">
        <v>3231</v>
      </c>
      <c r="C275" s="67"/>
      <c r="D275" s="137" t="s">
        <v>144</v>
      </c>
      <c r="E275" s="65">
        <v>0</v>
      </c>
      <c r="F275" s="65">
        <v>0</v>
      </c>
      <c r="G275" s="65">
        <v>0</v>
      </c>
      <c r="H275" s="65">
        <v>0</v>
      </c>
      <c r="I275" s="65">
        <v>0</v>
      </c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</row>
    <row r="276" spans="1:25" s="71" customFormat="1" ht="16.5" customHeight="1" x14ac:dyDescent="0.25">
      <c r="A276" s="103"/>
      <c r="B276" s="142">
        <v>329</v>
      </c>
      <c r="C276" s="76"/>
      <c r="D276" s="141" t="s">
        <v>75</v>
      </c>
      <c r="E276" s="74">
        <f>E277</f>
        <v>0</v>
      </c>
      <c r="F276" s="74">
        <f>F277</f>
        <v>1990.84</v>
      </c>
      <c r="G276" s="74">
        <f>G277</f>
        <v>1990</v>
      </c>
      <c r="H276" s="74">
        <f>H277</f>
        <v>1990</v>
      </c>
      <c r="I276" s="74">
        <f>I277</f>
        <v>1990</v>
      </c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</row>
    <row r="277" spans="1:25" ht="18" customHeight="1" x14ac:dyDescent="0.25">
      <c r="A277" s="69"/>
      <c r="B277" s="138">
        <v>3299</v>
      </c>
      <c r="C277" s="67"/>
      <c r="D277" s="137" t="s">
        <v>75</v>
      </c>
      <c r="E277" s="65">
        <v>0</v>
      </c>
      <c r="F277" s="65">
        <v>1990.84</v>
      </c>
      <c r="G277" s="65">
        <v>1990</v>
      </c>
      <c r="H277" s="65">
        <v>1990</v>
      </c>
      <c r="I277" s="65">
        <v>1990</v>
      </c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</row>
    <row r="278" spans="1:25" ht="18" customHeight="1" x14ac:dyDescent="0.25">
      <c r="A278" s="114" t="s">
        <v>90</v>
      </c>
      <c r="B278" s="155"/>
      <c r="C278" s="100"/>
      <c r="D278" s="154" t="s">
        <v>89</v>
      </c>
      <c r="E278" s="98">
        <f>E279</f>
        <v>89196.35</v>
      </c>
      <c r="F278" s="98">
        <f>F279</f>
        <v>110183.66</v>
      </c>
      <c r="G278" s="98">
        <f>G279</f>
        <v>110183.66</v>
      </c>
      <c r="H278" s="98">
        <f>H279</f>
        <v>110183.66</v>
      </c>
      <c r="I278" s="98">
        <f>I279</f>
        <v>110183.66</v>
      </c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</row>
    <row r="279" spans="1:25" ht="18" customHeight="1" x14ac:dyDescent="0.25">
      <c r="A279" s="107"/>
      <c r="B279" s="161">
        <v>3</v>
      </c>
      <c r="C279" s="122"/>
      <c r="D279" s="159" t="s">
        <v>10</v>
      </c>
      <c r="E279" s="90">
        <f>E280+E329</f>
        <v>89196.35</v>
      </c>
      <c r="F279" s="90">
        <f>F280+F329</f>
        <v>110183.66</v>
      </c>
      <c r="G279" s="90">
        <f>G280+G329</f>
        <v>110183.66</v>
      </c>
      <c r="H279" s="90">
        <f>H280+H329</f>
        <v>110183.66</v>
      </c>
      <c r="I279" s="90">
        <f>I280+I329</f>
        <v>110183.66</v>
      </c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</row>
    <row r="280" spans="1:25" ht="18" customHeight="1" x14ac:dyDescent="0.25">
      <c r="A280" s="105"/>
      <c r="B280" s="160">
        <v>32</v>
      </c>
      <c r="C280" s="120"/>
      <c r="D280" s="158" t="s">
        <v>27</v>
      </c>
      <c r="E280" s="82">
        <f>E281+E285</f>
        <v>89196.35</v>
      </c>
      <c r="F280" s="82">
        <f>F281+F285</f>
        <v>110183.66</v>
      </c>
      <c r="G280" s="82">
        <f>G281+G285</f>
        <v>110183.66</v>
      </c>
      <c r="H280" s="82">
        <f>H281+H285</f>
        <v>110183.66</v>
      </c>
      <c r="I280" s="82">
        <f>I281+I285</f>
        <v>110183.66</v>
      </c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</row>
    <row r="281" spans="1:25" ht="18" customHeight="1" x14ac:dyDescent="0.25">
      <c r="A281" s="103"/>
      <c r="B281" s="142">
        <v>322</v>
      </c>
      <c r="C281" s="117"/>
      <c r="D281" s="156" t="s">
        <v>88</v>
      </c>
      <c r="E281" s="74">
        <f>E282+E283+E284</f>
        <v>1207.77</v>
      </c>
      <c r="F281" s="74">
        <f>F282+F283+F284</f>
        <v>13782</v>
      </c>
      <c r="G281" s="74">
        <f>G282+G283+G284</f>
        <v>13782</v>
      </c>
      <c r="H281" s="74">
        <f>H282+H283+H284</f>
        <v>13782</v>
      </c>
      <c r="I281" s="74">
        <f>I282+I283+I284</f>
        <v>13782</v>
      </c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</row>
    <row r="282" spans="1:25" ht="18" customHeight="1" x14ac:dyDescent="0.25">
      <c r="A282" s="69"/>
      <c r="B282" s="115">
        <v>3221</v>
      </c>
      <c r="C282" s="67"/>
      <c r="D282" s="70" t="s">
        <v>154</v>
      </c>
      <c r="E282" s="65">
        <v>1207.77</v>
      </c>
      <c r="F282" s="65">
        <v>9294.4</v>
      </c>
      <c r="G282" s="65">
        <v>9294.4</v>
      </c>
      <c r="H282" s="65">
        <v>9294.4</v>
      </c>
      <c r="I282" s="65">
        <v>9294.4</v>
      </c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</row>
    <row r="283" spans="1:25" ht="18" customHeight="1" x14ac:dyDescent="0.25">
      <c r="A283" s="69"/>
      <c r="B283" s="115">
        <v>3222</v>
      </c>
      <c r="C283" s="67"/>
      <c r="D283" s="70" t="s">
        <v>87</v>
      </c>
      <c r="E283" s="65">
        <v>0</v>
      </c>
      <c r="F283" s="65">
        <v>0</v>
      </c>
      <c r="G283" s="65">
        <v>0</v>
      </c>
      <c r="H283" s="65">
        <v>0</v>
      </c>
      <c r="I283" s="65">
        <v>0</v>
      </c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</row>
    <row r="284" spans="1:25" ht="18" customHeight="1" x14ac:dyDescent="0.25">
      <c r="A284" s="69"/>
      <c r="B284" s="115">
        <v>3225</v>
      </c>
      <c r="C284" s="67"/>
      <c r="D284" s="70" t="s">
        <v>153</v>
      </c>
      <c r="E284" s="65">
        <v>0</v>
      </c>
      <c r="F284" s="65">
        <v>4487.6000000000004</v>
      </c>
      <c r="G284" s="65">
        <v>4487.6000000000004</v>
      </c>
      <c r="H284" s="65">
        <v>4487.6000000000004</v>
      </c>
      <c r="I284" s="65">
        <v>4487.6000000000004</v>
      </c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</row>
    <row r="285" spans="1:25" ht="18" customHeight="1" x14ac:dyDescent="0.25">
      <c r="A285" s="103"/>
      <c r="B285" s="118">
        <v>323</v>
      </c>
      <c r="C285" s="117"/>
      <c r="D285" s="75" t="s">
        <v>92</v>
      </c>
      <c r="E285" s="74">
        <f>E286+E287</f>
        <v>87988.58</v>
      </c>
      <c r="F285" s="74">
        <f>F286+F287</f>
        <v>96401.66</v>
      </c>
      <c r="G285" s="74">
        <f>G286+G287</f>
        <v>96401.66</v>
      </c>
      <c r="H285" s="74">
        <f>H286+H287</f>
        <v>96401.66</v>
      </c>
      <c r="I285" s="74">
        <f>I286+I287</f>
        <v>96401.66</v>
      </c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</row>
    <row r="286" spans="1:25" ht="18" customHeight="1" x14ac:dyDescent="0.25">
      <c r="A286" s="69"/>
      <c r="B286" s="115">
        <v>3231</v>
      </c>
      <c r="C286" s="67"/>
      <c r="D286" s="70" t="s">
        <v>152</v>
      </c>
      <c r="E286" s="65">
        <v>87957.66</v>
      </c>
      <c r="F286" s="65">
        <v>94937.5</v>
      </c>
      <c r="G286" s="65">
        <v>94937.5</v>
      </c>
      <c r="H286" s="65">
        <v>94937.5</v>
      </c>
      <c r="I286" s="65">
        <v>94937.5</v>
      </c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</row>
    <row r="287" spans="1:25" ht="18" customHeight="1" x14ac:dyDescent="0.25">
      <c r="A287" s="69"/>
      <c r="B287" s="115">
        <v>3239</v>
      </c>
      <c r="C287" s="67"/>
      <c r="D287" s="70" t="s">
        <v>136</v>
      </c>
      <c r="E287" s="65">
        <v>30.92</v>
      </c>
      <c r="F287" s="65">
        <v>1464.16</v>
      </c>
      <c r="G287" s="65">
        <v>1464.16</v>
      </c>
      <c r="H287" s="65">
        <v>1464.16</v>
      </c>
      <c r="I287" s="65">
        <v>1464.16</v>
      </c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</row>
    <row r="288" spans="1:25" s="95" customFormat="1" x14ac:dyDescent="0.25">
      <c r="A288" s="114" t="s">
        <v>151</v>
      </c>
      <c r="B288" s="155"/>
      <c r="C288" s="100"/>
      <c r="D288" s="154" t="s">
        <v>150</v>
      </c>
      <c r="E288" s="98">
        <f>SUM(E290+E323)</f>
        <v>75304.48000000001</v>
      </c>
      <c r="F288" s="98">
        <f>SUM(F290+F323)</f>
        <v>66672.399999999994</v>
      </c>
      <c r="G288" s="98">
        <f>SUM(G290+G323)</f>
        <v>66672.399999999994</v>
      </c>
      <c r="H288" s="98">
        <f>SUM(H290+H323)</f>
        <v>66672.399999999994</v>
      </c>
      <c r="I288" s="98">
        <f>SUM(I290+I323)</f>
        <v>66672.399999999994</v>
      </c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</row>
    <row r="289" spans="1:25" s="95" customFormat="1" x14ac:dyDescent="0.25">
      <c r="A289" s="113" t="s">
        <v>118</v>
      </c>
      <c r="B289" s="112"/>
      <c r="C289" s="111"/>
      <c r="D289" s="110" t="s">
        <v>117</v>
      </c>
      <c r="E289" s="65"/>
      <c r="F289" s="65"/>
      <c r="G289" s="65"/>
      <c r="H289" s="65"/>
      <c r="I289" s="65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</row>
    <row r="290" spans="1:25" s="95" customFormat="1" x14ac:dyDescent="0.25">
      <c r="A290" s="94"/>
      <c r="B290" s="144">
        <v>3</v>
      </c>
      <c r="C290" s="92"/>
      <c r="D290" s="159" t="s">
        <v>10</v>
      </c>
      <c r="E290" s="90">
        <f>E291</f>
        <v>12713.1</v>
      </c>
      <c r="F290" s="90">
        <f>F291</f>
        <v>7549.27</v>
      </c>
      <c r="G290" s="90">
        <f>G291</f>
        <v>7549.27</v>
      </c>
      <c r="H290" s="90">
        <f>H291</f>
        <v>7549.27</v>
      </c>
      <c r="I290" s="90">
        <f>I291</f>
        <v>7549.27</v>
      </c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</row>
    <row r="291" spans="1:25" s="95" customFormat="1" x14ac:dyDescent="0.25">
      <c r="A291" s="86"/>
      <c r="B291" s="140">
        <v>32</v>
      </c>
      <c r="C291" s="84"/>
      <c r="D291" s="158" t="s">
        <v>27</v>
      </c>
      <c r="E291" s="82">
        <f>E292+E296+E300+E307</f>
        <v>12713.1</v>
      </c>
      <c r="F291" s="82">
        <f>F292+F322+F329+F339</f>
        <v>7549.27</v>
      </c>
      <c r="G291" s="82">
        <f>G292+G322+G329+G339</f>
        <v>7549.27</v>
      </c>
      <c r="H291" s="82">
        <f>H292+H322+H329+H339</f>
        <v>7549.27</v>
      </c>
      <c r="I291" s="82">
        <f>I292+I322+I329+I339</f>
        <v>7549.27</v>
      </c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</row>
    <row r="292" spans="1:25" s="95" customFormat="1" x14ac:dyDescent="0.25">
      <c r="A292" s="103"/>
      <c r="B292" s="142">
        <v>322</v>
      </c>
      <c r="C292" s="117"/>
      <c r="D292" s="156" t="s">
        <v>88</v>
      </c>
      <c r="E292" s="74">
        <f>SUM(E293:E295)</f>
        <v>0</v>
      </c>
      <c r="F292" s="74">
        <f>SUM(F293:F294)</f>
        <v>7549.27</v>
      </c>
      <c r="G292" s="74">
        <f>SUM(G293:G294)</f>
        <v>7549.27</v>
      </c>
      <c r="H292" s="74">
        <f>SUM(H293:H294)</f>
        <v>7549.27</v>
      </c>
      <c r="I292" s="74">
        <f>SUM(I293:I294)</f>
        <v>7549.27</v>
      </c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</row>
    <row r="293" spans="1:25" s="95" customFormat="1" x14ac:dyDescent="0.25">
      <c r="A293" s="69"/>
      <c r="B293" s="138">
        <v>3221</v>
      </c>
      <c r="C293" s="67"/>
      <c r="D293" s="157" t="s">
        <v>148</v>
      </c>
      <c r="E293" s="65">
        <v>0</v>
      </c>
      <c r="F293" s="65">
        <v>597.25</v>
      </c>
      <c r="G293" s="65">
        <v>597.25</v>
      </c>
      <c r="H293" s="65">
        <v>597.25</v>
      </c>
      <c r="I293" s="65">
        <v>597.25</v>
      </c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</row>
    <row r="294" spans="1:25" s="95" customFormat="1" x14ac:dyDescent="0.25">
      <c r="A294" s="69"/>
      <c r="B294" s="138">
        <v>3222</v>
      </c>
      <c r="C294" s="67"/>
      <c r="D294" s="157" t="s">
        <v>87</v>
      </c>
      <c r="E294" s="65"/>
      <c r="F294" s="65">
        <v>6952.02</v>
      </c>
      <c r="G294" s="65">
        <v>6952.02</v>
      </c>
      <c r="H294" s="65">
        <v>6952.02</v>
      </c>
      <c r="I294" s="65">
        <v>6952.02</v>
      </c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1:25" s="95" customFormat="1" ht="25.5" x14ac:dyDescent="0.25">
      <c r="A295" s="69"/>
      <c r="B295" s="138">
        <v>3224</v>
      </c>
      <c r="C295" s="67"/>
      <c r="D295" s="157" t="s">
        <v>149</v>
      </c>
      <c r="E295" s="65"/>
      <c r="F295" s="65"/>
      <c r="G295" s="65"/>
      <c r="H295" s="65"/>
      <c r="I295" s="65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</row>
    <row r="296" spans="1:25" s="95" customFormat="1" x14ac:dyDescent="0.25">
      <c r="A296" s="103"/>
      <c r="B296" s="142">
        <v>321</v>
      </c>
      <c r="C296" s="117"/>
      <c r="D296" s="156" t="s">
        <v>114</v>
      </c>
      <c r="E296" s="74">
        <f>SUM(E297:E299)</f>
        <v>1311.5500000000002</v>
      </c>
      <c r="F296" s="74" t="e">
        <f>#REF!</f>
        <v>#REF!</v>
      </c>
      <c r="G296" s="74" t="e">
        <f>#REF!</f>
        <v>#REF!</v>
      </c>
      <c r="H296" s="74" t="e">
        <f>#REF!</f>
        <v>#REF!</v>
      </c>
      <c r="I296" s="74" t="e">
        <f>#REF!</f>
        <v>#REF!</v>
      </c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</row>
    <row r="297" spans="1:25" s="95" customFormat="1" x14ac:dyDescent="0.25">
      <c r="A297" s="69"/>
      <c r="B297" s="138">
        <v>3211</v>
      </c>
      <c r="C297" s="67"/>
      <c r="D297" s="70" t="s">
        <v>113</v>
      </c>
      <c r="E297" s="65">
        <v>0</v>
      </c>
      <c r="F297" s="65">
        <v>0</v>
      </c>
      <c r="G297" s="65">
        <v>0</v>
      </c>
      <c r="H297" s="65">
        <v>0</v>
      </c>
      <c r="I297" s="65">
        <v>0</v>
      </c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</row>
    <row r="298" spans="1:25" s="95" customFormat="1" x14ac:dyDescent="0.25">
      <c r="A298" s="69"/>
      <c r="B298" s="138">
        <v>3213</v>
      </c>
      <c r="C298" s="67"/>
      <c r="D298" s="70" t="s">
        <v>139</v>
      </c>
      <c r="E298" s="65">
        <v>993.19</v>
      </c>
      <c r="F298" s="65">
        <v>0</v>
      </c>
      <c r="G298" s="65">
        <v>0</v>
      </c>
      <c r="H298" s="65">
        <v>0</v>
      </c>
      <c r="I298" s="65">
        <v>0</v>
      </c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</row>
    <row r="299" spans="1:25" s="95" customFormat="1" x14ac:dyDescent="0.25">
      <c r="A299" s="69"/>
      <c r="B299" s="138">
        <v>3214</v>
      </c>
      <c r="C299" s="67"/>
      <c r="D299" s="70" t="s">
        <v>138</v>
      </c>
      <c r="E299" s="65">
        <v>318.36</v>
      </c>
      <c r="F299" s="65">
        <v>0</v>
      </c>
      <c r="G299" s="65">
        <v>0</v>
      </c>
      <c r="H299" s="65">
        <v>0</v>
      </c>
      <c r="I299" s="65">
        <v>0</v>
      </c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</row>
    <row r="300" spans="1:25" s="95" customFormat="1" x14ac:dyDescent="0.25">
      <c r="A300" s="103"/>
      <c r="B300" s="142">
        <v>322</v>
      </c>
      <c r="C300" s="117"/>
      <c r="D300" s="156" t="s">
        <v>88</v>
      </c>
      <c r="E300" s="74">
        <f>SUM(E301:E306)</f>
        <v>3394.0499999999997</v>
      </c>
      <c r="F300" s="74">
        <f>SUM(F301:F306)</f>
        <v>0</v>
      </c>
      <c r="G300" s="74">
        <f>SUM(G301:G306)</f>
        <v>0</v>
      </c>
      <c r="H300" s="74">
        <f>SUM(H301:H306)</f>
        <v>0</v>
      </c>
      <c r="I300" s="74">
        <f>SUM(I301:I306)</f>
        <v>0</v>
      </c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</row>
    <row r="301" spans="1:25" s="95" customFormat="1" x14ac:dyDescent="0.25">
      <c r="A301" s="69"/>
      <c r="B301" s="138">
        <v>3221</v>
      </c>
      <c r="C301" s="67"/>
      <c r="D301" s="157" t="s">
        <v>148</v>
      </c>
      <c r="E301" s="65">
        <v>1841.48</v>
      </c>
      <c r="F301" s="65">
        <v>0</v>
      </c>
      <c r="G301" s="65">
        <v>0</v>
      </c>
      <c r="H301" s="65">
        <v>0</v>
      </c>
      <c r="I301" s="65">
        <v>0</v>
      </c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</row>
    <row r="302" spans="1:25" s="95" customFormat="1" x14ac:dyDescent="0.25">
      <c r="A302" s="69"/>
      <c r="B302" s="138">
        <v>3222</v>
      </c>
      <c r="C302" s="67"/>
      <c r="D302" s="157" t="s">
        <v>87</v>
      </c>
      <c r="E302" s="65">
        <v>1453.54</v>
      </c>
      <c r="F302" s="65">
        <v>0</v>
      </c>
      <c r="G302" s="65">
        <v>0</v>
      </c>
      <c r="H302" s="65">
        <v>0</v>
      </c>
      <c r="I302" s="65">
        <v>0</v>
      </c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</row>
    <row r="303" spans="1:25" s="95" customFormat="1" x14ac:dyDescent="0.25">
      <c r="A303" s="69"/>
      <c r="B303" s="138">
        <v>3223</v>
      </c>
      <c r="C303" s="67"/>
      <c r="D303" s="157" t="s">
        <v>147</v>
      </c>
      <c r="E303" s="65"/>
      <c r="F303" s="65">
        <v>0</v>
      </c>
      <c r="G303" s="65">
        <v>0</v>
      </c>
      <c r="H303" s="65">
        <v>0</v>
      </c>
      <c r="I303" s="65">
        <v>0</v>
      </c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</row>
    <row r="304" spans="1:25" s="95" customFormat="1" ht="25.5" x14ac:dyDescent="0.25">
      <c r="A304" s="69"/>
      <c r="B304" s="138">
        <v>3224</v>
      </c>
      <c r="C304" s="67"/>
      <c r="D304" s="157" t="s">
        <v>173</v>
      </c>
      <c r="E304" s="65">
        <v>60.31</v>
      </c>
      <c r="F304" s="65">
        <v>0</v>
      </c>
      <c r="G304" s="65">
        <v>0</v>
      </c>
      <c r="H304" s="65">
        <v>0</v>
      </c>
      <c r="I304" s="65">
        <v>0</v>
      </c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</row>
    <row r="305" spans="1:25" s="95" customFormat="1" x14ac:dyDescent="0.25">
      <c r="A305" s="69"/>
      <c r="B305" s="138">
        <v>3225</v>
      </c>
      <c r="C305" s="67"/>
      <c r="D305" s="157" t="s">
        <v>128</v>
      </c>
      <c r="E305" s="65">
        <v>38.72</v>
      </c>
      <c r="F305" s="65">
        <v>0</v>
      </c>
      <c r="G305" s="65">
        <v>0</v>
      </c>
      <c r="H305" s="65">
        <v>0</v>
      </c>
      <c r="I305" s="65">
        <v>0</v>
      </c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</row>
    <row r="306" spans="1:25" s="95" customFormat="1" x14ac:dyDescent="0.25">
      <c r="A306" s="69"/>
      <c r="B306" s="138">
        <v>3227</v>
      </c>
      <c r="C306" s="67"/>
      <c r="D306" s="157" t="s">
        <v>145</v>
      </c>
      <c r="E306" s="65">
        <v>0</v>
      </c>
      <c r="F306" s="65">
        <v>0</v>
      </c>
      <c r="G306" s="65">
        <v>0</v>
      </c>
      <c r="H306" s="65">
        <v>0</v>
      </c>
      <c r="I306" s="65">
        <v>0</v>
      </c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</row>
    <row r="307" spans="1:25" s="95" customFormat="1" x14ac:dyDescent="0.25">
      <c r="A307" s="103"/>
      <c r="B307" s="142">
        <v>323</v>
      </c>
      <c r="C307" s="76"/>
      <c r="D307" s="156" t="s">
        <v>92</v>
      </c>
      <c r="E307" s="74">
        <f>SUM(E308:E316)</f>
        <v>8007.5</v>
      </c>
      <c r="F307" s="74">
        <f>F308+F310+F311+F312+F313+F314+F315+F316</f>
        <v>0</v>
      </c>
      <c r="G307" s="74">
        <f>G308+G310+G311+G312+G313+G314+G315+G316</f>
        <v>0</v>
      </c>
      <c r="H307" s="74">
        <f>H308+H310+H311+H312+H313+H314+H315+H316</f>
        <v>0</v>
      </c>
      <c r="I307" s="74">
        <f>I308+I310+I311+I312+I313+I314+I315+I316</f>
        <v>0</v>
      </c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</row>
    <row r="308" spans="1:25" s="95" customFormat="1" x14ac:dyDescent="0.25">
      <c r="A308" s="69"/>
      <c r="B308" s="138">
        <v>3231</v>
      </c>
      <c r="C308" s="67"/>
      <c r="D308" s="70" t="s">
        <v>144</v>
      </c>
      <c r="E308" s="65">
        <v>0</v>
      </c>
      <c r="F308" s="65">
        <v>0</v>
      </c>
      <c r="G308" s="65">
        <v>0</v>
      </c>
      <c r="H308" s="65">
        <v>0</v>
      </c>
      <c r="I308" s="65">
        <v>0</v>
      </c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</row>
    <row r="309" spans="1:25" s="95" customFormat="1" x14ac:dyDescent="0.25">
      <c r="A309" s="69"/>
      <c r="B309" s="138">
        <v>3232</v>
      </c>
      <c r="C309" s="67"/>
      <c r="D309" s="70" t="s">
        <v>143</v>
      </c>
      <c r="E309" s="65">
        <v>2389.36</v>
      </c>
      <c r="F309" s="65"/>
      <c r="G309" s="65"/>
      <c r="H309" s="65"/>
      <c r="I309" s="65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</row>
    <row r="310" spans="1:25" s="95" customFormat="1" x14ac:dyDescent="0.25">
      <c r="A310" s="69"/>
      <c r="B310" s="115">
        <v>3233</v>
      </c>
      <c r="C310" s="67"/>
      <c r="D310" s="70" t="s">
        <v>142</v>
      </c>
      <c r="E310" s="65">
        <v>0</v>
      </c>
      <c r="F310" s="65">
        <v>0</v>
      </c>
      <c r="G310" s="65">
        <v>0</v>
      </c>
      <c r="H310" s="65">
        <v>0</v>
      </c>
      <c r="I310" s="65">
        <v>0</v>
      </c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</row>
    <row r="311" spans="1:25" s="95" customFormat="1" x14ac:dyDescent="0.25">
      <c r="A311" s="69"/>
      <c r="B311" s="115">
        <v>3234</v>
      </c>
      <c r="C311" s="67"/>
      <c r="D311" s="70" t="s">
        <v>141</v>
      </c>
      <c r="E311" s="65">
        <v>883.27</v>
      </c>
      <c r="F311" s="65">
        <v>0</v>
      </c>
      <c r="G311" s="65">
        <v>0</v>
      </c>
      <c r="H311" s="65">
        <v>0</v>
      </c>
      <c r="I311" s="65">
        <v>0</v>
      </c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</row>
    <row r="312" spans="1:25" s="95" customFormat="1" x14ac:dyDescent="0.25">
      <c r="A312" s="69"/>
      <c r="B312" s="115">
        <v>3235</v>
      </c>
      <c r="C312" s="67"/>
      <c r="D312" s="70" t="s">
        <v>140</v>
      </c>
      <c r="E312" s="65">
        <v>0</v>
      </c>
      <c r="F312" s="65">
        <v>0</v>
      </c>
      <c r="G312" s="65">
        <v>0</v>
      </c>
      <c r="H312" s="65">
        <v>0</v>
      </c>
      <c r="I312" s="65">
        <v>0</v>
      </c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</row>
    <row r="313" spans="1:25" s="95" customFormat="1" x14ac:dyDescent="0.25">
      <c r="A313" s="69"/>
      <c r="B313" s="115">
        <v>3236</v>
      </c>
      <c r="C313" s="67"/>
      <c r="D313" s="70" t="s">
        <v>127</v>
      </c>
      <c r="E313" s="65">
        <v>527.83000000000004</v>
      </c>
      <c r="F313" s="65">
        <v>0</v>
      </c>
      <c r="G313" s="65">
        <v>0</v>
      </c>
      <c r="H313" s="65">
        <v>0</v>
      </c>
      <c r="I313" s="65">
        <v>0</v>
      </c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</row>
    <row r="314" spans="1:25" s="95" customFormat="1" x14ac:dyDescent="0.25">
      <c r="A314" s="69"/>
      <c r="B314" s="115">
        <v>3237</v>
      </c>
      <c r="C314" s="67"/>
      <c r="D314" s="70" t="s">
        <v>126</v>
      </c>
      <c r="E314" s="65">
        <v>3474.62</v>
      </c>
      <c r="F314" s="65">
        <v>0</v>
      </c>
      <c r="G314" s="65">
        <v>0</v>
      </c>
      <c r="H314" s="65">
        <v>0</v>
      </c>
      <c r="I314" s="65">
        <v>0</v>
      </c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</row>
    <row r="315" spans="1:25" s="95" customFormat="1" x14ac:dyDescent="0.25">
      <c r="A315" s="69"/>
      <c r="B315" s="115">
        <v>3238</v>
      </c>
      <c r="C315" s="67"/>
      <c r="D315" s="70" t="s">
        <v>137</v>
      </c>
      <c r="E315" s="65">
        <v>0</v>
      </c>
      <c r="F315" s="65">
        <v>0</v>
      </c>
      <c r="G315" s="65">
        <v>0</v>
      </c>
      <c r="H315" s="65">
        <v>0</v>
      </c>
      <c r="I315" s="65">
        <v>0</v>
      </c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</row>
    <row r="316" spans="1:25" s="95" customFormat="1" x14ac:dyDescent="0.25">
      <c r="A316" s="69"/>
      <c r="B316" s="115">
        <v>3239</v>
      </c>
      <c r="C316" s="67"/>
      <c r="D316" s="70" t="s">
        <v>136</v>
      </c>
      <c r="E316" s="65">
        <v>732.42</v>
      </c>
      <c r="F316" s="65">
        <v>0</v>
      </c>
      <c r="G316" s="65">
        <v>0</v>
      </c>
      <c r="H316" s="65">
        <v>0</v>
      </c>
      <c r="I316" s="65">
        <v>0</v>
      </c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</row>
    <row r="317" spans="1:25" s="95" customFormat="1" x14ac:dyDescent="0.25">
      <c r="A317" s="107"/>
      <c r="B317" s="151">
        <v>4</v>
      </c>
      <c r="C317" s="122"/>
      <c r="D317" s="150" t="s">
        <v>12</v>
      </c>
      <c r="E317" s="90">
        <f>E318</f>
        <v>1575.43</v>
      </c>
      <c r="F317" s="89"/>
      <c r="G317" s="89"/>
      <c r="H317" s="89"/>
      <c r="I317" s="88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</row>
    <row r="318" spans="1:25" s="95" customFormat="1" ht="25.5" x14ac:dyDescent="0.25">
      <c r="A318" s="105"/>
      <c r="B318" s="149">
        <v>42</v>
      </c>
      <c r="C318" s="120"/>
      <c r="D318" s="148" t="s">
        <v>36</v>
      </c>
      <c r="E318" s="82">
        <f>E319</f>
        <v>1575.43</v>
      </c>
      <c r="F318" s="81"/>
      <c r="G318" s="81"/>
      <c r="H318" s="81"/>
      <c r="I318" s="80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</row>
    <row r="319" spans="1:25" s="95" customFormat="1" x14ac:dyDescent="0.25">
      <c r="A319" s="103"/>
      <c r="B319" s="147">
        <v>422</v>
      </c>
      <c r="C319" s="117"/>
      <c r="D319" s="146" t="s">
        <v>112</v>
      </c>
      <c r="E319" s="74">
        <f>E320+E321</f>
        <v>1575.43</v>
      </c>
      <c r="F319" s="73"/>
      <c r="G319" s="73"/>
      <c r="H319" s="73"/>
      <c r="I319" s="7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</row>
    <row r="320" spans="1:25" s="95" customFormat="1" x14ac:dyDescent="0.25">
      <c r="A320" s="69"/>
      <c r="B320" s="68">
        <v>4221</v>
      </c>
      <c r="C320" s="67"/>
      <c r="D320" s="145" t="s">
        <v>96</v>
      </c>
      <c r="E320" s="65">
        <v>1102.93</v>
      </c>
      <c r="F320" s="64"/>
      <c r="G320" s="64"/>
      <c r="H320" s="64"/>
      <c r="I320" s="63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</row>
    <row r="321" spans="1:25" s="95" customFormat="1" x14ac:dyDescent="0.25">
      <c r="A321" s="69"/>
      <c r="B321" s="68">
        <v>4127</v>
      </c>
      <c r="C321" s="67"/>
      <c r="D321" s="145" t="s">
        <v>167</v>
      </c>
      <c r="E321" s="65">
        <v>472.5</v>
      </c>
      <c r="F321" s="64"/>
      <c r="G321" s="64"/>
      <c r="H321" s="64"/>
      <c r="I321" s="63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</row>
    <row r="322" spans="1:25" s="95" customFormat="1" x14ac:dyDescent="0.25">
      <c r="A322" s="113" t="s">
        <v>82</v>
      </c>
      <c r="B322" s="112"/>
      <c r="C322" s="111"/>
      <c r="D322" s="110" t="s">
        <v>81</v>
      </c>
      <c r="E322" s="65"/>
      <c r="F322" s="65"/>
      <c r="G322" s="65"/>
      <c r="H322" s="65"/>
      <c r="I322" s="65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</row>
    <row r="323" spans="1:25" s="87" customFormat="1" x14ac:dyDescent="0.25">
      <c r="A323" s="94"/>
      <c r="B323" s="144">
        <v>3</v>
      </c>
      <c r="C323" s="92"/>
      <c r="D323" s="159" t="s">
        <v>10</v>
      </c>
      <c r="E323" s="90">
        <f>E324</f>
        <v>62591.380000000005</v>
      </c>
      <c r="F323" s="90">
        <f>F324</f>
        <v>59123.13</v>
      </c>
      <c r="G323" s="90">
        <f>G324</f>
        <v>59123.13</v>
      </c>
      <c r="H323" s="90">
        <f>H324</f>
        <v>59123.13</v>
      </c>
      <c r="I323" s="90">
        <f>I324</f>
        <v>59123.13</v>
      </c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</row>
    <row r="324" spans="1:25" s="79" customFormat="1" x14ac:dyDescent="0.25">
      <c r="A324" s="86"/>
      <c r="B324" s="140">
        <v>32</v>
      </c>
      <c r="C324" s="84"/>
      <c r="D324" s="158" t="s">
        <v>27</v>
      </c>
      <c r="E324" s="82">
        <f>E325+E328+E335+E345</f>
        <v>62591.380000000005</v>
      </c>
      <c r="F324" s="82">
        <f>F325+F328+F335+F345</f>
        <v>59123.13</v>
      </c>
      <c r="G324" s="82">
        <f>G325+G328+G335+G345</f>
        <v>59123.13</v>
      </c>
      <c r="H324" s="82">
        <f>H325+H328+H335+H345</f>
        <v>59123.13</v>
      </c>
      <c r="I324" s="82">
        <f>I325+I328+I335+I345</f>
        <v>59123.13</v>
      </c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</row>
    <row r="325" spans="1:25" s="71" customFormat="1" ht="18" customHeight="1" x14ac:dyDescent="0.25">
      <c r="A325" s="78"/>
      <c r="B325" s="142">
        <v>321</v>
      </c>
      <c r="C325" s="76"/>
      <c r="D325" s="156" t="s">
        <v>114</v>
      </c>
      <c r="E325" s="74">
        <f>E326+E327</f>
        <v>0</v>
      </c>
      <c r="F325" s="74">
        <f>F326+F327</f>
        <v>0</v>
      </c>
      <c r="G325" s="74">
        <f>G326+G327</f>
        <v>0</v>
      </c>
      <c r="H325" s="74">
        <f>H326+H327</f>
        <v>0</v>
      </c>
      <c r="I325" s="74">
        <f>I326+I327</f>
        <v>0</v>
      </c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</row>
    <row r="326" spans="1:25" x14ac:dyDescent="0.25">
      <c r="A326" s="69"/>
      <c r="B326" s="138">
        <v>3211</v>
      </c>
      <c r="C326" s="67"/>
      <c r="D326" s="70" t="s">
        <v>113</v>
      </c>
      <c r="E326" s="65">
        <v>0</v>
      </c>
      <c r="F326" s="65">
        <v>0</v>
      </c>
      <c r="G326" s="65">
        <v>0</v>
      </c>
      <c r="H326" s="65">
        <v>0</v>
      </c>
      <c r="I326" s="65">
        <v>0</v>
      </c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</row>
    <row r="327" spans="1:25" x14ac:dyDescent="0.25">
      <c r="A327" s="69"/>
      <c r="B327" s="138">
        <v>3213</v>
      </c>
      <c r="C327" s="67"/>
      <c r="D327" s="70" t="s">
        <v>139</v>
      </c>
      <c r="E327" s="65">
        <v>0</v>
      </c>
      <c r="F327" s="65">
        <v>0</v>
      </c>
      <c r="G327" s="65">
        <v>0</v>
      </c>
      <c r="H327" s="65">
        <v>0</v>
      </c>
      <c r="I327" s="65">
        <v>0</v>
      </c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</row>
    <row r="328" spans="1:25" s="71" customFormat="1" x14ac:dyDescent="0.25">
      <c r="A328" s="103"/>
      <c r="B328" s="142">
        <v>322</v>
      </c>
      <c r="C328" s="117"/>
      <c r="D328" s="156" t="s">
        <v>88</v>
      </c>
      <c r="E328" s="74">
        <f>SUM(E329:E334)</f>
        <v>59264.15</v>
      </c>
      <c r="F328" s="74">
        <f>SUM(F329:F334)</f>
        <v>59123.13</v>
      </c>
      <c r="G328" s="74">
        <f>SUM(G329:G334)</f>
        <v>59123.13</v>
      </c>
      <c r="H328" s="74">
        <f>SUM(H329:H334)</f>
        <v>59123.13</v>
      </c>
      <c r="I328" s="74">
        <f>SUM(I329:I334)</f>
        <v>59123.13</v>
      </c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</row>
    <row r="329" spans="1:25" x14ac:dyDescent="0.25">
      <c r="A329" s="69"/>
      <c r="B329" s="138">
        <v>3221</v>
      </c>
      <c r="C329" s="67"/>
      <c r="D329" s="157" t="s">
        <v>148</v>
      </c>
      <c r="E329" s="65">
        <v>0</v>
      </c>
      <c r="F329" s="65">
        <v>0</v>
      </c>
      <c r="G329" s="65">
        <v>0</v>
      </c>
      <c r="H329" s="65">
        <v>0</v>
      </c>
      <c r="I329" s="65">
        <v>0</v>
      </c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</row>
    <row r="330" spans="1:25" x14ac:dyDescent="0.25">
      <c r="A330" s="69"/>
      <c r="B330" s="138">
        <v>3222</v>
      </c>
      <c r="C330" s="67"/>
      <c r="D330" s="157" t="s">
        <v>87</v>
      </c>
      <c r="E330" s="65">
        <v>59264.15</v>
      </c>
      <c r="F330" s="65">
        <v>59123.13</v>
      </c>
      <c r="G330" s="65">
        <v>59123.13</v>
      </c>
      <c r="H330" s="65">
        <v>59123.13</v>
      </c>
      <c r="I330" s="65">
        <v>59123.13</v>
      </c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</row>
    <row r="331" spans="1:25" x14ac:dyDescent="0.25">
      <c r="A331" s="69"/>
      <c r="B331" s="138">
        <v>3223</v>
      </c>
      <c r="C331" s="67"/>
      <c r="D331" s="157" t="s">
        <v>147</v>
      </c>
      <c r="E331" s="65">
        <v>0</v>
      </c>
      <c r="F331" s="65">
        <v>0</v>
      </c>
      <c r="G331" s="65">
        <v>0</v>
      </c>
      <c r="H331" s="65">
        <v>0</v>
      </c>
      <c r="I331" s="65">
        <v>0</v>
      </c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</row>
    <row r="332" spans="1:25" ht="13.5" customHeight="1" x14ac:dyDescent="0.25">
      <c r="A332" s="69"/>
      <c r="B332" s="138">
        <v>3224</v>
      </c>
      <c r="C332" s="67"/>
      <c r="D332" s="157" t="s">
        <v>146</v>
      </c>
      <c r="E332" s="65"/>
      <c r="F332" s="65">
        <v>0</v>
      </c>
      <c r="G332" s="65">
        <v>0</v>
      </c>
      <c r="H332" s="65">
        <v>0</v>
      </c>
      <c r="I332" s="65">
        <v>0</v>
      </c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</row>
    <row r="333" spans="1:25" x14ac:dyDescent="0.25">
      <c r="A333" s="69"/>
      <c r="B333" s="138">
        <v>3225</v>
      </c>
      <c r="C333" s="67"/>
      <c r="D333" s="157" t="s">
        <v>128</v>
      </c>
      <c r="E333" s="65">
        <v>0</v>
      </c>
      <c r="F333" s="65">
        <v>0</v>
      </c>
      <c r="G333" s="65">
        <v>0</v>
      </c>
      <c r="H333" s="65">
        <v>0</v>
      </c>
      <c r="I333" s="65">
        <v>0</v>
      </c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</row>
    <row r="334" spans="1:25" ht="18" customHeight="1" x14ac:dyDescent="0.25">
      <c r="A334" s="69"/>
      <c r="B334" s="138">
        <v>3227</v>
      </c>
      <c r="C334" s="67"/>
      <c r="D334" s="137" t="s">
        <v>145</v>
      </c>
      <c r="E334" s="65">
        <v>0</v>
      </c>
      <c r="F334" s="65">
        <v>0</v>
      </c>
      <c r="G334" s="65">
        <v>0</v>
      </c>
      <c r="H334" s="65">
        <v>0</v>
      </c>
      <c r="I334" s="65">
        <v>0</v>
      </c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</row>
    <row r="335" spans="1:25" s="71" customFormat="1" x14ac:dyDescent="0.25">
      <c r="A335" s="103"/>
      <c r="B335" s="142">
        <v>323</v>
      </c>
      <c r="C335" s="117"/>
      <c r="D335" s="156" t="s">
        <v>92</v>
      </c>
      <c r="E335" s="74">
        <f>SUM(E336:E344)</f>
        <v>0</v>
      </c>
      <c r="F335" s="74">
        <f>SUM(F336:F344)</f>
        <v>0</v>
      </c>
      <c r="G335" s="74">
        <f>SUM(G336:G344)</f>
        <v>0</v>
      </c>
      <c r="H335" s="74">
        <f>SUM(H336:H344)</f>
        <v>0</v>
      </c>
      <c r="I335" s="74">
        <f>SUM(I336:I344)</f>
        <v>0</v>
      </c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</row>
    <row r="336" spans="1:25" x14ac:dyDescent="0.25">
      <c r="A336" s="69"/>
      <c r="B336" s="138">
        <v>3231</v>
      </c>
      <c r="C336" s="67"/>
      <c r="D336" s="70" t="s">
        <v>144</v>
      </c>
      <c r="E336" s="65">
        <v>0</v>
      </c>
      <c r="F336" s="65">
        <v>0</v>
      </c>
      <c r="G336" s="65">
        <v>0</v>
      </c>
      <c r="H336" s="65">
        <v>0</v>
      </c>
      <c r="I336" s="65">
        <v>0</v>
      </c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</row>
    <row r="337" spans="1:25" ht="17.25" customHeight="1" x14ac:dyDescent="0.25">
      <c r="A337" s="69"/>
      <c r="B337" s="138">
        <v>3232</v>
      </c>
      <c r="C337" s="67"/>
      <c r="D337" s="70" t="s">
        <v>143</v>
      </c>
      <c r="E337" s="65"/>
      <c r="F337" s="65">
        <v>0</v>
      </c>
      <c r="G337" s="65">
        <v>0</v>
      </c>
      <c r="H337" s="65">
        <v>0</v>
      </c>
      <c r="I337" s="65">
        <v>0</v>
      </c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</row>
    <row r="338" spans="1:25" x14ac:dyDescent="0.25">
      <c r="A338" s="69"/>
      <c r="B338" s="138">
        <v>3233</v>
      </c>
      <c r="C338" s="67"/>
      <c r="D338" s="70" t="s">
        <v>142</v>
      </c>
      <c r="E338" s="65">
        <v>0</v>
      </c>
      <c r="F338" s="65">
        <v>0</v>
      </c>
      <c r="G338" s="65">
        <v>0</v>
      </c>
      <c r="H338" s="65">
        <v>0</v>
      </c>
      <c r="I338" s="65">
        <v>0</v>
      </c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</row>
    <row r="339" spans="1:25" x14ac:dyDescent="0.25">
      <c r="A339" s="69"/>
      <c r="B339" s="138">
        <v>3234</v>
      </c>
      <c r="C339" s="67"/>
      <c r="D339" s="70" t="s">
        <v>141</v>
      </c>
      <c r="E339" s="65">
        <v>0</v>
      </c>
      <c r="F339" s="65">
        <v>0</v>
      </c>
      <c r="G339" s="65">
        <v>0</v>
      </c>
      <c r="H339" s="65">
        <v>0</v>
      </c>
      <c r="I339" s="65">
        <v>0</v>
      </c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</row>
    <row r="340" spans="1:25" x14ac:dyDescent="0.25">
      <c r="A340" s="69"/>
      <c r="B340" s="138">
        <v>3235</v>
      </c>
      <c r="C340" s="67"/>
      <c r="D340" s="70" t="s">
        <v>140</v>
      </c>
      <c r="E340" s="65">
        <v>0</v>
      </c>
      <c r="F340" s="65">
        <v>0</v>
      </c>
      <c r="G340" s="65">
        <v>0</v>
      </c>
      <c r="H340" s="65">
        <v>0</v>
      </c>
      <c r="I340" s="65">
        <v>0</v>
      </c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</row>
    <row r="341" spans="1:25" x14ac:dyDescent="0.25">
      <c r="A341" s="69"/>
      <c r="B341" s="138">
        <v>3236</v>
      </c>
      <c r="C341" s="67"/>
      <c r="D341" s="70" t="s">
        <v>127</v>
      </c>
      <c r="E341" s="65">
        <v>0</v>
      </c>
      <c r="F341" s="65">
        <v>0</v>
      </c>
      <c r="G341" s="65">
        <v>0</v>
      </c>
      <c r="H341" s="65">
        <v>0</v>
      </c>
      <c r="I341" s="65">
        <v>0</v>
      </c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</row>
    <row r="342" spans="1:25" x14ac:dyDescent="0.25">
      <c r="A342" s="69"/>
      <c r="B342" s="138">
        <v>3237</v>
      </c>
      <c r="C342" s="67"/>
      <c r="D342" s="70" t="s">
        <v>126</v>
      </c>
      <c r="E342" s="65">
        <v>0</v>
      </c>
      <c r="F342" s="65">
        <v>0</v>
      </c>
      <c r="G342" s="65">
        <v>0</v>
      </c>
      <c r="H342" s="65">
        <v>0</v>
      </c>
      <c r="I342" s="65">
        <v>0</v>
      </c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</row>
    <row r="343" spans="1:25" x14ac:dyDescent="0.25">
      <c r="A343" s="69"/>
      <c r="B343" s="138">
        <v>3238</v>
      </c>
      <c r="C343" s="67"/>
      <c r="D343" s="70" t="s">
        <v>137</v>
      </c>
      <c r="E343" s="65">
        <v>0</v>
      </c>
      <c r="F343" s="65">
        <v>0</v>
      </c>
      <c r="G343" s="65">
        <v>0</v>
      </c>
      <c r="H343" s="65">
        <v>0</v>
      </c>
      <c r="I343" s="65">
        <v>0</v>
      </c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</row>
    <row r="344" spans="1:25" x14ac:dyDescent="0.25">
      <c r="A344" s="69"/>
      <c r="B344" s="138">
        <v>3239</v>
      </c>
      <c r="C344" s="67"/>
      <c r="D344" s="70" t="s">
        <v>136</v>
      </c>
      <c r="E344" s="65">
        <v>0</v>
      </c>
      <c r="F344" s="65">
        <v>0</v>
      </c>
      <c r="G344" s="65">
        <v>0</v>
      </c>
      <c r="H344" s="65">
        <v>0</v>
      </c>
      <c r="I344" s="65">
        <v>0</v>
      </c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</row>
    <row r="345" spans="1:25" s="71" customFormat="1" ht="18" customHeight="1" x14ac:dyDescent="0.25">
      <c r="A345" s="103"/>
      <c r="B345" s="142">
        <v>329</v>
      </c>
      <c r="C345" s="76"/>
      <c r="D345" s="141" t="s">
        <v>75</v>
      </c>
      <c r="E345" s="74">
        <f>E346</f>
        <v>3327.23</v>
      </c>
      <c r="F345" s="74">
        <f>F346</f>
        <v>0</v>
      </c>
      <c r="G345" s="74">
        <f>G346</f>
        <v>0</v>
      </c>
      <c r="H345" s="74">
        <f>H346</f>
        <v>0</v>
      </c>
      <c r="I345" s="74">
        <f>I346</f>
        <v>0</v>
      </c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</row>
    <row r="346" spans="1:25" ht="18" customHeight="1" x14ac:dyDescent="0.25">
      <c r="A346" s="69"/>
      <c r="B346" s="138">
        <v>3299</v>
      </c>
      <c r="C346" s="67"/>
      <c r="D346" s="137" t="s">
        <v>75</v>
      </c>
      <c r="E346" s="65">
        <v>3327.23</v>
      </c>
      <c r="F346" s="65">
        <v>0</v>
      </c>
      <c r="G346" s="65">
        <v>0</v>
      </c>
      <c r="H346" s="65">
        <v>0</v>
      </c>
      <c r="I346" s="65">
        <v>0</v>
      </c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</row>
    <row r="347" spans="1:25" ht="18" customHeight="1" x14ac:dyDescent="0.25">
      <c r="A347" s="69"/>
      <c r="B347" s="68">
        <v>3299</v>
      </c>
      <c r="C347" s="67"/>
      <c r="D347" s="70" t="s">
        <v>75</v>
      </c>
      <c r="E347" s="65"/>
      <c r="F347" s="64"/>
      <c r="G347" s="64"/>
      <c r="H347" s="64"/>
      <c r="I347" s="63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</row>
    <row r="348" spans="1:25" s="95" customFormat="1" x14ac:dyDescent="0.25">
      <c r="A348" s="114" t="s">
        <v>135</v>
      </c>
      <c r="B348" s="101"/>
      <c r="C348" s="100"/>
      <c r="D348" s="99" t="s">
        <v>134</v>
      </c>
      <c r="E348" s="98">
        <f>A349:I349</f>
        <v>0</v>
      </c>
      <c r="F348" s="97"/>
      <c r="G348" s="97"/>
      <c r="H348" s="97"/>
      <c r="I348" s="96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</row>
    <row r="349" spans="1:25" s="87" customFormat="1" x14ac:dyDescent="0.25">
      <c r="A349" s="107"/>
      <c r="B349" s="93">
        <v>3</v>
      </c>
      <c r="C349" s="92"/>
      <c r="D349" s="130" t="s">
        <v>10</v>
      </c>
      <c r="E349" s="90">
        <f>E350</f>
        <v>0</v>
      </c>
      <c r="F349" s="89"/>
      <c r="G349" s="89"/>
      <c r="H349" s="89"/>
      <c r="I349" s="88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</row>
    <row r="350" spans="1:25" s="79" customFormat="1" x14ac:dyDescent="0.25">
      <c r="A350" s="105"/>
      <c r="B350" s="85">
        <v>32</v>
      </c>
      <c r="C350" s="84"/>
      <c r="D350" s="109" t="s">
        <v>27</v>
      </c>
      <c r="E350" s="82">
        <f>E351</f>
        <v>0</v>
      </c>
      <c r="F350" s="81"/>
      <c r="G350" s="81"/>
      <c r="H350" s="81"/>
      <c r="I350" s="80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</row>
    <row r="351" spans="1:25" s="71" customFormat="1" ht="18.75" customHeight="1" x14ac:dyDescent="0.25">
      <c r="A351" s="103"/>
      <c r="B351" s="77">
        <v>329</v>
      </c>
      <c r="C351" s="76"/>
      <c r="D351" s="108" t="s">
        <v>75</v>
      </c>
      <c r="E351" s="74">
        <f>E352</f>
        <v>0</v>
      </c>
      <c r="F351" s="73"/>
      <c r="G351" s="73"/>
      <c r="H351" s="73"/>
      <c r="I351" s="7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</row>
    <row r="352" spans="1:25" ht="18.75" customHeight="1" x14ac:dyDescent="0.25">
      <c r="A352" s="69"/>
      <c r="B352" s="68">
        <v>3299</v>
      </c>
      <c r="C352" s="67"/>
      <c r="D352" s="66" t="s">
        <v>75</v>
      </c>
      <c r="E352" s="65">
        <v>0</v>
      </c>
      <c r="F352" s="64"/>
      <c r="G352" s="64"/>
      <c r="H352" s="64"/>
      <c r="I352" s="63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</row>
    <row r="353" spans="1:23" s="95" customFormat="1" x14ac:dyDescent="0.25">
      <c r="A353" s="114" t="s">
        <v>133</v>
      </c>
      <c r="B353" s="101"/>
      <c r="C353" s="100"/>
      <c r="D353" s="99" t="s">
        <v>132</v>
      </c>
      <c r="E353" s="98">
        <f>E355</f>
        <v>47745.96</v>
      </c>
      <c r="F353" s="98">
        <f>F355</f>
        <v>41487.960000000006</v>
      </c>
      <c r="G353" s="98">
        <f>G355</f>
        <v>60700.5</v>
      </c>
      <c r="H353" s="98">
        <f>H355</f>
        <v>60700.5</v>
      </c>
      <c r="I353" s="98">
        <f>I355</f>
        <v>60700.5</v>
      </c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</row>
    <row r="354" spans="1:23" s="95" customFormat="1" x14ac:dyDescent="0.25">
      <c r="A354" s="113" t="s">
        <v>82</v>
      </c>
      <c r="B354" s="112"/>
      <c r="C354" s="111"/>
      <c r="D354" s="110" t="s">
        <v>81</v>
      </c>
      <c r="E354" s="65"/>
      <c r="F354" s="65"/>
      <c r="G354" s="65"/>
      <c r="H354" s="65"/>
      <c r="I354" s="65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</row>
    <row r="355" spans="1:23" s="87" customFormat="1" x14ac:dyDescent="0.25">
      <c r="A355" s="107"/>
      <c r="B355" s="144">
        <v>3</v>
      </c>
      <c r="C355" s="122"/>
      <c r="D355" s="143" t="s">
        <v>10</v>
      </c>
      <c r="E355" s="90">
        <f>E356+E364</f>
        <v>47745.96</v>
      </c>
      <c r="F355" s="90">
        <f>F356+F364</f>
        <v>41487.960000000006</v>
      </c>
      <c r="G355" s="90">
        <f>G356+G364</f>
        <v>60700.5</v>
      </c>
      <c r="H355" s="90">
        <f>H356+H364</f>
        <v>60700.5</v>
      </c>
      <c r="I355" s="90">
        <f>I356+I364</f>
        <v>60700.5</v>
      </c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</row>
    <row r="356" spans="1:23" s="79" customFormat="1" x14ac:dyDescent="0.25">
      <c r="A356" s="105"/>
      <c r="B356" s="140">
        <v>31</v>
      </c>
      <c r="C356" s="120"/>
      <c r="D356" s="139" t="s">
        <v>11</v>
      </c>
      <c r="E356" s="82">
        <f>E357+E359+E361</f>
        <v>46915.24</v>
      </c>
      <c r="F356" s="82">
        <f>F357+F359+F361</f>
        <v>40584.730000000003</v>
      </c>
      <c r="G356" s="82">
        <f>G357+G359+G361</f>
        <v>59797.27</v>
      </c>
      <c r="H356" s="82">
        <f>H357+H359+H361</f>
        <v>59797.27</v>
      </c>
      <c r="I356" s="82">
        <f>I357+I359+I361</f>
        <v>59797.27</v>
      </c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</row>
    <row r="357" spans="1:23" s="71" customFormat="1" x14ac:dyDescent="0.25">
      <c r="A357" s="103"/>
      <c r="B357" s="142">
        <v>311</v>
      </c>
      <c r="C357" s="117"/>
      <c r="D357" s="141" t="s">
        <v>111</v>
      </c>
      <c r="E357" s="74">
        <f>E358</f>
        <v>39068.879999999997</v>
      </c>
      <c r="F357" s="74">
        <f>F358</f>
        <v>33573.410000000003</v>
      </c>
      <c r="G357" s="74">
        <f>G358</f>
        <v>49923.839999999997</v>
      </c>
      <c r="H357" s="74">
        <f>H358</f>
        <v>49923.839999999997</v>
      </c>
      <c r="I357" s="74">
        <f>I358</f>
        <v>49923.839999999997</v>
      </c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</row>
    <row r="358" spans="1:23" x14ac:dyDescent="0.25">
      <c r="A358" s="69"/>
      <c r="B358" s="138">
        <v>3111</v>
      </c>
      <c r="C358" s="67"/>
      <c r="D358" s="137" t="s">
        <v>110</v>
      </c>
      <c r="E358" s="65">
        <v>39068.879999999997</v>
      </c>
      <c r="F358" s="65">
        <v>33573.410000000003</v>
      </c>
      <c r="G358" s="65">
        <v>49923.839999999997</v>
      </c>
      <c r="H358" s="65">
        <v>49923.839999999997</v>
      </c>
      <c r="I358" s="65">
        <v>49923.839999999997</v>
      </c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</row>
    <row r="359" spans="1:23" s="71" customFormat="1" x14ac:dyDescent="0.25">
      <c r="A359" s="103"/>
      <c r="B359" s="142">
        <v>312</v>
      </c>
      <c r="C359" s="117"/>
      <c r="D359" s="141" t="s">
        <v>109</v>
      </c>
      <c r="E359" s="74">
        <f>E360</f>
        <v>1400</v>
      </c>
      <c r="F359" s="74">
        <f>F360</f>
        <v>1405.39</v>
      </c>
      <c r="G359" s="74">
        <f>G360</f>
        <v>1600</v>
      </c>
      <c r="H359" s="74">
        <f>H360</f>
        <v>1600</v>
      </c>
      <c r="I359" s="74">
        <f>I360</f>
        <v>1600</v>
      </c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</row>
    <row r="360" spans="1:23" x14ac:dyDescent="0.25">
      <c r="A360" s="69"/>
      <c r="B360" s="138">
        <v>3121</v>
      </c>
      <c r="C360" s="67"/>
      <c r="D360" s="137" t="s">
        <v>109</v>
      </c>
      <c r="E360" s="65">
        <v>1400</v>
      </c>
      <c r="F360" s="65">
        <v>1405.39</v>
      </c>
      <c r="G360" s="65">
        <v>1600</v>
      </c>
      <c r="H360" s="65">
        <v>1600</v>
      </c>
      <c r="I360" s="65">
        <v>1600</v>
      </c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</row>
    <row r="361" spans="1:23" s="71" customFormat="1" x14ac:dyDescent="0.25">
      <c r="A361" s="103"/>
      <c r="B361" s="142">
        <v>313</v>
      </c>
      <c r="C361" s="117"/>
      <c r="D361" s="141" t="s">
        <v>108</v>
      </c>
      <c r="E361" s="74">
        <f>E362+E363</f>
        <v>6446.36</v>
      </c>
      <c r="F361" s="74">
        <f>F362+F363</f>
        <v>5605.93</v>
      </c>
      <c r="G361" s="74">
        <f>G362+G363</f>
        <v>8273.43</v>
      </c>
      <c r="H361" s="74">
        <f>H362+H363</f>
        <v>8273.43</v>
      </c>
      <c r="I361" s="74">
        <f>I362+I363</f>
        <v>8273.43</v>
      </c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</row>
    <row r="362" spans="1:23" ht="12.75" customHeight="1" x14ac:dyDescent="0.25">
      <c r="A362" s="69"/>
      <c r="B362" s="138">
        <v>3132</v>
      </c>
      <c r="C362" s="67"/>
      <c r="D362" s="137" t="s">
        <v>107</v>
      </c>
      <c r="E362" s="65">
        <v>6446.36</v>
      </c>
      <c r="F362" s="65">
        <v>5605.93</v>
      </c>
      <c r="G362" s="65">
        <v>8273.43</v>
      </c>
      <c r="H362" s="65">
        <v>8273.43</v>
      </c>
      <c r="I362" s="65">
        <v>8273.43</v>
      </c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</row>
    <row r="363" spans="1:23" ht="27" customHeight="1" x14ac:dyDescent="0.25">
      <c r="A363" s="69"/>
      <c r="B363" s="138">
        <v>3133</v>
      </c>
      <c r="C363" s="67"/>
      <c r="D363" s="137" t="s">
        <v>131</v>
      </c>
      <c r="E363" s="65">
        <v>0</v>
      </c>
      <c r="F363" s="65">
        <v>0</v>
      </c>
      <c r="G363" s="65">
        <v>0</v>
      </c>
      <c r="H363" s="65">
        <v>0</v>
      </c>
      <c r="I363" s="65">
        <v>0</v>
      </c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</row>
    <row r="364" spans="1:23" s="79" customFormat="1" x14ac:dyDescent="0.25">
      <c r="A364" s="105"/>
      <c r="B364" s="140">
        <v>32</v>
      </c>
      <c r="C364" s="120"/>
      <c r="D364" s="139" t="s">
        <v>27</v>
      </c>
      <c r="E364" s="82">
        <f>E365+E367+E371</f>
        <v>830.72</v>
      </c>
      <c r="F364" s="82">
        <f>F365+F367+F371</f>
        <v>903.23</v>
      </c>
      <c r="G364" s="82">
        <f>G365+G367+G371</f>
        <v>903.23</v>
      </c>
      <c r="H364" s="82">
        <f>H365+H367+H371</f>
        <v>903.23</v>
      </c>
      <c r="I364" s="82">
        <f>I365+I367+I371</f>
        <v>903.23</v>
      </c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</row>
    <row r="365" spans="1:23" s="71" customFormat="1" ht="15" customHeight="1" x14ac:dyDescent="0.25">
      <c r="A365" s="103"/>
      <c r="B365" s="142">
        <v>321</v>
      </c>
      <c r="C365" s="117"/>
      <c r="D365" s="141" t="s">
        <v>114</v>
      </c>
      <c r="E365" s="74">
        <f>E366</f>
        <v>830.72</v>
      </c>
      <c r="F365" s="74">
        <f>F366</f>
        <v>903.23</v>
      </c>
      <c r="G365" s="74">
        <f>G366</f>
        <v>903.23</v>
      </c>
      <c r="H365" s="74">
        <f>H366</f>
        <v>903.23</v>
      </c>
      <c r="I365" s="74">
        <f>I366</f>
        <v>903.23</v>
      </c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</row>
    <row r="366" spans="1:23" x14ac:dyDescent="0.25">
      <c r="A366" s="69"/>
      <c r="B366" s="138">
        <v>3212</v>
      </c>
      <c r="C366" s="67"/>
      <c r="D366" s="137" t="s">
        <v>130</v>
      </c>
      <c r="E366" s="65">
        <v>830.72</v>
      </c>
      <c r="F366" s="65">
        <v>903.23</v>
      </c>
      <c r="G366" s="65">
        <v>903.23</v>
      </c>
      <c r="H366" s="65">
        <v>903.23</v>
      </c>
      <c r="I366" s="65">
        <v>903.23</v>
      </c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</row>
    <row r="367" spans="1:23" s="71" customFormat="1" x14ac:dyDescent="0.25">
      <c r="A367" s="103"/>
      <c r="B367" s="77">
        <v>322</v>
      </c>
      <c r="C367" s="76"/>
      <c r="D367" s="108" t="s">
        <v>88</v>
      </c>
      <c r="E367" s="74">
        <f>E368+E369+E370</f>
        <v>0</v>
      </c>
      <c r="F367" s="73"/>
      <c r="G367" s="73"/>
      <c r="H367" s="73"/>
      <c r="I367" s="73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</row>
    <row r="368" spans="1:23" x14ac:dyDescent="0.25">
      <c r="A368" s="69"/>
      <c r="B368" s="68">
        <v>3221</v>
      </c>
      <c r="C368" s="67"/>
      <c r="D368" s="66" t="s">
        <v>129</v>
      </c>
      <c r="E368" s="65">
        <v>0</v>
      </c>
      <c r="F368" s="64"/>
      <c r="G368" s="64"/>
      <c r="H368" s="64"/>
      <c r="I368" s="64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</row>
    <row r="369" spans="1:49" x14ac:dyDescent="0.25">
      <c r="A369" s="69"/>
      <c r="B369" s="68">
        <v>3222</v>
      </c>
      <c r="C369" s="67"/>
      <c r="D369" s="66" t="s">
        <v>87</v>
      </c>
      <c r="E369" s="65">
        <v>0</v>
      </c>
      <c r="F369" s="64"/>
      <c r="G369" s="64"/>
      <c r="H369" s="64"/>
      <c r="I369" s="64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  <c r="AV369" s="62"/>
      <c r="AW369" s="62"/>
    </row>
    <row r="370" spans="1:49" x14ac:dyDescent="0.25">
      <c r="A370" s="69"/>
      <c r="B370" s="68">
        <v>3225</v>
      </c>
      <c r="C370" s="67"/>
      <c r="D370" s="66" t="s">
        <v>128</v>
      </c>
      <c r="E370" s="65">
        <v>0</v>
      </c>
      <c r="F370" s="64"/>
      <c r="G370" s="64"/>
      <c r="H370" s="64"/>
      <c r="I370" s="64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  <c r="AV370" s="62"/>
      <c r="AW370" s="62"/>
    </row>
    <row r="371" spans="1:49" s="71" customFormat="1" x14ac:dyDescent="0.25">
      <c r="A371" s="103"/>
      <c r="B371" s="77">
        <v>323</v>
      </c>
      <c r="C371" s="76"/>
      <c r="D371" s="108" t="s">
        <v>92</v>
      </c>
      <c r="E371" s="74">
        <f>E372+E373</f>
        <v>0</v>
      </c>
      <c r="F371" s="73"/>
      <c r="G371" s="73"/>
      <c r="H371" s="73"/>
      <c r="I371" s="73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  <c r="AV371" s="62"/>
      <c r="AW371" s="62"/>
    </row>
    <row r="372" spans="1:49" x14ac:dyDescent="0.25">
      <c r="A372" s="69"/>
      <c r="B372" s="68">
        <v>3236</v>
      </c>
      <c r="C372" s="67"/>
      <c r="D372" s="66" t="s">
        <v>127</v>
      </c>
      <c r="E372" s="65">
        <v>0</v>
      </c>
      <c r="F372" s="64"/>
      <c r="G372" s="64"/>
      <c r="H372" s="64"/>
      <c r="I372" s="64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  <c r="AV372" s="62"/>
      <c r="AW372" s="62"/>
    </row>
    <row r="373" spans="1:49" x14ac:dyDescent="0.25">
      <c r="A373" s="69"/>
      <c r="B373" s="68">
        <v>3237</v>
      </c>
      <c r="C373" s="67"/>
      <c r="D373" s="66" t="s">
        <v>126</v>
      </c>
      <c r="E373" s="65">
        <v>0</v>
      </c>
      <c r="F373" s="64"/>
      <c r="G373" s="64"/>
      <c r="H373" s="64"/>
      <c r="I373" s="64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  <c r="AV373" s="62"/>
      <c r="AW373" s="62"/>
    </row>
    <row r="374" spans="1:49" s="95" customFormat="1" x14ac:dyDescent="0.25">
      <c r="A374" s="114" t="s">
        <v>125</v>
      </c>
      <c r="B374" s="101"/>
      <c r="C374" s="100"/>
      <c r="D374" s="99" t="s">
        <v>124</v>
      </c>
      <c r="E374" s="98">
        <f>E376</f>
        <v>0</v>
      </c>
      <c r="F374" s="97"/>
      <c r="G374" s="97"/>
      <c r="H374" s="97"/>
      <c r="I374" s="96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  <c r="AV374" s="62"/>
      <c r="AW374" s="62"/>
    </row>
    <row r="375" spans="1:49" s="95" customFormat="1" x14ac:dyDescent="0.25">
      <c r="A375" s="113" t="s">
        <v>123</v>
      </c>
      <c r="B375" s="112"/>
      <c r="C375" s="111"/>
      <c r="D375" s="110" t="s">
        <v>122</v>
      </c>
      <c r="E375" s="65"/>
      <c r="F375" s="64"/>
      <c r="G375" s="64"/>
      <c r="H375" s="64"/>
      <c r="I375" s="63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  <c r="AV375" s="62"/>
      <c r="AW375" s="62"/>
    </row>
    <row r="376" spans="1:49" s="87" customFormat="1" x14ac:dyDescent="0.25">
      <c r="A376" s="107"/>
      <c r="B376" s="144">
        <v>3</v>
      </c>
      <c r="C376" s="122"/>
      <c r="D376" s="143" t="s">
        <v>10</v>
      </c>
      <c r="E376" s="90">
        <f>E377</f>
        <v>0</v>
      </c>
      <c r="F376" s="90">
        <f>F377</f>
        <v>423</v>
      </c>
      <c r="G376" s="90">
        <f>G377</f>
        <v>423</v>
      </c>
      <c r="H376" s="90">
        <f>H377</f>
        <v>423</v>
      </c>
      <c r="I376" s="90">
        <f>I377</f>
        <v>423</v>
      </c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  <c r="AV376" s="62"/>
      <c r="AW376" s="62"/>
    </row>
    <row r="377" spans="1:49" s="79" customFormat="1" x14ac:dyDescent="0.25">
      <c r="A377" s="105"/>
      <c r="B377" s="140">
        <v>32</v>
      </c>
      <c r="C377" s="120"/>
      <c r="D377" s="139" t="s">
        <v>27</v>
      </c>
      <c r="E377" s="82">
        <f>E378+E380</f>
        <v>0</v>
      </c>
      <c r="F377" s="82">
        <f>F378+F380</f>
        <v>423</v>
      </c>
      <c r="G377" s="82">
        <f>G378+G380</f>
        <v>423</v>
      </c>
      <c r="H377" s="82">
        <f>H378+H380</f>
        <v>423</v>
      </c>
      <c r="I377" s="82">
        <f>I378+I380</f>
        <v>423</v>
      </c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  <c r="AV377" s="62"/>
      <c r="AW377" s="62"/>
    </row>
    <row r="378" spans="1:49" s="71" customFormat="1" ht="17.25" customHeight="1" x14ac:dyDescent="0.25">
      <c r="A378" s="103"/>
      <c r="B378" s="142">
        <v>321</v>
      </c>
      <c r="C378" s="117"/>
      <c r="D378" s="141" t="s">
        <v>114</v>
      </c>
      <c r="E378" s="74">
        <f>E379</f>
        <v>0</v>
      </c>
      <c r="F378" s="74">
        <f>F379</f>
        <v>0</v>
      </c>
      <c r="G378" s="74">
        <f>G379</f>
        <v>0</v>
      </c>
      <c r="H378" s="74">
        <f>H379</f>
        <v>0</v>
      </c>
      <c r="I378" s="74">
        <f>I379</f>
        <v>0</v>
      </c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  <c r="AV378" s="62"/>
      <c r="AW378" s="62"/>
    </row>
    <row r="379" spans="1:49" x14ac:dyDescent="0.25">
      <c r="A379" s="69"/>
      <c r="B379" s="68">
        <v>3211</v>
      </c>
      <c r="C379" s="67"/>
      <c r="D379" s="66" t="s">
        <v>113</v>
      </c>
      <c r="E379" s="65">
        <v>0</v>
      </c>
      <c r="F379" s="65">
        <v>0</v>
      </c>
      <c r="G379" s="65">
        <v>0</v>
      </c>
      <c r="H379" s="65">
        <v>0</v>
      </c>
      <c r="I379" s="65">
        <v>0</v>
      </c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  <c r="AV379" s="62"/>
      <c r="AW379" s="62"/>
    </row>
    <row r="380" spans="1:49" s="71" customFormat="1" ht="18" customHeight="1" x14ac:dyDescent="0.25">
      <c r="A380" s="103"/>
      <c r="B380" s="77">
        <v>329</v>
      </c>
      <c r="C380" s="76"/>
      <c r="D380" s="108" t="s">
        <v>75</v>
      </c>
      <c r="E380" s="74">
        <f>E381</f>
        <v>0</v>
      </c>
      <c r="F380" s="74">
        <f>F381</f>
        <v>423</v>
      </c>
      <c r="G380" s="74">
        <f>G381</f>
        <v>423</v>
      </c>
      <c r="H380" s="74">
        <f>H381</f>
        <v>423</v>
      </c>
      <c r="I380" s="74">
        <f>I381</f>
        <v>423</v>
      </c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  <c r="AV380" s="62"/>
      <c r="AW380" s="62"/>
    </row>
    <row r="381" spans="1:49" ht="17.25" customHeight="1" x14ac:dyDescent="0.25">
      <c r="A381" s="69"/>
      <c r="B381" s="68">
        <v>3299</v>
      </c>
      <c r="C381" s="67"/>
      <c r="D381" s="66" t="s">
        <v>75</v>
      </c>
      <c r="E381" s="65">
        <v>0</v>
      </c>
      <c r="F381" s="65">
        <v>423</v>
      </c>
      <c r="G381" s="65">
        <v>423</v>
      </c>
      <c r="H381" s="65">
        <v>423</v>
      </c>
      <c r="I381" s="65">
        <v>423</v>
      </c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  <c r="AW381" s="62"/>
    </row>
    <row r="382" spans="1:49" s="95" customFormat="1" x14ac:dyDescent="0.25">
      <c r="A382" s="114" t="s">
        <v>121</v>
      </c>
      <c r="B382" s="136"/>
      <c r="C382" s="135"/>
      <c r="D382" s="152" t="s">
        <v>119</v>
      </c>
      <c r="E382" s="98">
        <f t="shared" ref="E382:I385" si="16">E383</f>
        <v>0</v>
      </c>
      <c r="F382" s="98">
        <f t="shared" si="16"/>
        <v>0</v>
      </c>
      <c r="G382" s="98">
        <f t="shared" si="16"/>
        <v>0</v>
      </c>
      <c r="H382" s="98">
        <f t="shared" si="16"/>
        <v>0</v>
      </c>
      <c r="I382" s="98">
        <f t="shared" si="16"/>
        <v>0</v>
      </c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  <c r="AW382" s="62"/>
    </row>
    <row r="383" spans="1:49" s="87" customFormat="1" x14ac:dyDescent="0.25">
      <c r="A383" s="107"/>
      <c r="B383" s="144">
        <v>3</v>
      </c>
      <c r="C383" s="122"/>
      <c r="D383" s="143" t="s">
        <v>10</v>
      </c>
      <c r="E383" s="90">
        <f t="shared" si="16"/>
        <v>0</v>
      </c>
      <c r="F383" s="90">
        <f t="shared" si="16"/>
        <v>0</v>
      </c>
      <c r="G383" s="90">
        <f t="shared" si="16"/>
        <v>0</v>
      </c>
      <c r="H383" s="90">
        <f t="shared" si="16"/>
        <v>0</v>
      </c>
      <c r="I383" s="90">
        <f t="shared" si="16"/>
        <v>0</v>
      </c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  <c r="AW383" s="62"/>
    </row>
    <row r="384" spans="1:49" s="79" customFormat="1" x14ac:dyDescent="0.25">
      <c r="A384" s="105"/>
      <c r="B384" s="140">
        <v>32</v>
      </c>
      <c r="C384" s="120"/>
      <c r="D384" s="139" t="s">
        <v>27</v>
      </c>
      <c r="E384" s="82">
        <f t="shared" si="16"/>
        <v>0</v>
      </c>
      <c r="F384" s="82">
        <f t="shared" si="16"/>
        <v>0</v>
      </c>
      <c r="G384" s="82">
        <f t="shared" si="16"/>
        <v>0</v>
      </c>
      <c r="H384" s="82">
        <f t="shared" si="16"/>
        <v>0</v>
      </c>
      <c r="I384" s="82">
        <f t="shared" si="16"/>
        <v>0</v>
      </c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  <c r="AV384" s="62"/>
      <c r="AW384" s="62"/>
    </row>
    <row r="385" spans="1:49" s="71" customFormat="1" ht="21" customHeight="1" x14ac:dyDescent="0.25">
      <c r="A385" s="103"/>
      <c r="B385" s="77">
        <v>329</v>
      </c>
      <c r="C385" s="76"/>
      <c r="D385" s="108" t="s">
        <v>75</v>
      </c>
      <c r="E385" s="74">
        <f t="shared" si="16"/>
        <v>0</v>
      </c>
      <c r="F385" s="74">
        <f t="shared" si="16"/>
        <v>0</v>
      </c>
      <c r="G385" s="74">
        <f t="shared" si="16"/>
        <v>0</v>
      </c>
      <c r="H385" s="74">
        <f t="shared" si="16"/>
        <v>0</v>
      </c>
      <c r="I385" s="74">
        <f t="shared" si="16"/>
        <v>0</v>
      </c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  <c r="AV385" s="62"/>
      <c r="AW385" s="62"/>
    </row>
    <row r="386" spans="1:49" ht="21" customHeight="1" x14ac:dyDescent="0.25">
      <c r="A386" s="69"/>
      <c r="B386" s="68">
        <v>3299</v>
      </c>
      <c r="C386" s="67"/>
      <c r="D386" s="66" t="s">
        <v>75</v>
      </c>
      <c r="E386" s="65">
        <v>0</v>
      </c>
      <c r="F386" s="65">
        <v>0</v>
      </c>
      <c r="G386" s="65">
        <v>0</v>
      </c>
      <c r="H386" s="65">
        <v>0</v>
      </c>
      <c r="I386" s="65">
        <v>0</v>
      </c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  <c r="AV386" s="62"/>
      <c r="AW386" s="62"/>
    </row>
    <row r="387" spans="1:49" s="95" customFormat="1" ht="19.5" customHeight="1" x14ac:dyDescent="0.25">
      <c r="A387" s="153" t="s">
        <v>120</v>
      </c>
      <c r="B387" s="136"/>
      <c r="C387" s="135"/>
      <c r="D387" s="152" t="s">
        <v>119</v>
      </c>
      <c r="E387" s="98">
        <f>E389</f>
        <v>14111.97</v>
      </c>
      <c r="F387" s="98">
        <f>F389+F394</f>
        <v>13935.9</v>
      </c>
      <c r="G387" s="98">
        <f>G389</f>
        <v>12608.67</v>
      </c>
      <c r="H387" s="98">
        <f>H389</f>
        <v>12608.67</v>
      </c>
      <c r="I387" s="98">
        <f>I389</f>
        <v>12608.67</v>
      </c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  <c r="AV387" s="62"/>
      <c r="AW387" s="62"/>
    </row>
    <row r="388" spans="1:49" s="95" customFormat="1" ht="19.5" customHeight="1" x14ac:dyDescent="0.25">
      <c r="A388" s="113" t="s">
        <v>118</v>
      </c>
      <c r="B388" s="112"/>
      <c r="C388" s="111"/>
      <c r="D388" s="110" t="s">
        <v>117</v>
      </c>
      <c r="E388" s="65"/>
      <c r="F388" s="65"/>
      <c r="G388" s="65"/>
      <c r="H388" s="65"/>
      <c r="I388" s="65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  <c r="AV388" s="62"/>
      <c r="AW388" s="62"/>
    </row>
    <row r="389" spans="1:49" s="87" customFormat="1" x14ac:dyDescent="0.25">
      <c r="A389" s="107"/>
      <c r="B389" s="144">
        <v>3</v>
      </c>
      <c r="C389" s="122"/>
      <c r="D389" s="143" t="s">
        <v>10</v>
      </c>
      <c r="E389" s="90">
        <f t="shared" ref="E389:I391" si="17">E390</f>
        <v>14111.97</v>
      </c>
      <c r="F389" s="90">
        <f t="shared" si="17"/>
        <v>12608.67</v>
      </c>
      <c r="G389" s="90">
        <f t="shared" si="17"/>
        <v>12608.67</v>
      </c>
      <c r="H389" s="90">
        <f t="shared" si="17"/>
        <v>12608.67</v>
      </c>
      <c r="I389" s="90">
        <f t="shared" si="17"/>
        <v>12608.67</v>
      </c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  <c r="AV389" s="62"/>
      <c r="AW389" s="62"/>
    </row>
    <row r="390" spans="1:49" s="79" customFormat="1" x14ac:dyDescent="0.25">
      <c r="A390" s="105"/>
      <c r="B390" s="140">
        <v>32</v>
      </c>
      <c r="C390" s="120"/>
      <c r="D390" s="139" t="s">
        <v>27</v>
      </c>
      <c r="E390" s="82">
        <f t="shared" si="17"/>
        <v>14111.97</v>
      </c>
      <c r="F390" s="82">
        <f t="shared" si="17"/>
        <v>12608.67</v>
      </c>
      <c r="G390" s="82">
        <f t="shared" si="17"/>
        <v>12608.67</v>
      </c>
      <c r="H390" s="82">
        <f t="shared" si="17"/>
        <v>12608.67</v>
      </c>
      <c r="I390" s="82">
        <f t="shared" si="17"/>
        <v>12608.67</v>
      </c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  <c r="AV390" s="62"/>
      <c r="AW390" s="62"/>
    </row>
    <row r="391" spans="1:49" s="71" customFormat="1" ht="20.25" customHeight="1" x14ac:dyDescent="0.25">
      <c r="A391" s="103"/>
      <c r="B391" s="77">
        <v>329</v>
      </c>
      <c r="C391" s="76"/>
      <c r="D391" s="108" t="s">
        <v>75</v>
      </c>
      <c r="E391" s="74">
        <f t="shared" si="17"/>
        <v>14111.97</v>
      </c>
      <c r="F391" s="74">
        <f t="shared" si="17"/>
        <v>12608.67</v>
      </c>
      <c r="G391" s="74">
        <f t="shared" si="17"/>
        <v>12608.67</v>
      </c>
      <c r="H391" s="74">
        <f t="shared" si="17"/>
        <v>12608.67</v>
      </c>
      <c r="I391" s="74">
        <f t="shared" si="17"/>
        <v>12608.67</v>
      </c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  <c r="AV391" s="62"/>
      <c r="AW391" s="62"/>
    </row>
    <row r="392" spans="1:49" ht="21" customHeight="1" x14ac:dyDescent="0.25">
      <c r="A392" s="69"/>
      <c r="B392" s="68">
        <v>3299</v>
      </c>
      <c r="C392" s="67"/>
      <c r="D392" s="66" t="s">
        <v>75</v>
      </c>
      <c r="E392" s="65">
        <v>14111.97</v>
      </c>
      <c r="F392" s="65">
        <v>12608.67</v>
      </c>
      <c r="G392" s="65">
        <v>12608.67</v>
      </c>
      <c r="H392" s="65">
        <v>12608.67</v>
      </c>
      <c r="I392" s="65">
        <v>12608.67</v>
      </c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  <c r="AV392" s="62"/>
      <c r="AW392" s="62"/>
    </row>
    <row r="393" spans="1:49" ht="21" customHeight="1" x14ac:dyDescent="0.25">
      <c r="A393" s="113" t="s">
        <v>82</v>
      </c>
      <c r="B393" s="112"/>
      <c r="C393" s="111"/>
      <c r="D393" s="110" t="s">
        <v>81</v>
      </c>
      <c r="E393" s="65"/>
      <c r="F393" s="65"/>
      <c r="G393" s="65"/>
      <c r="H393" s="65"/>
      <c r="I393" s="65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  <c r="AV393" s="62"/>
      <c r="AW393" s="62"/>
    </row>
    <row r="394" spans="1:49" ht="21" customHeight="1" x14ac:dyDescent="0.25">
      <c r="A394" s="107"/>
      <c r="B394" s="144">
        <v>3</v>
      </c>
      <c r="C394" s="122"/>
      <c r="D394" s="143" t="s">
        <v>10</v>
      </c>
      <c r="E394" s="90">
        <f t="shared" ref="E394:I396" si="18">E395</f>
        <v>0</v>
      </c>
      <c r="F394" s="90">
        <f t="shared" si="18"/>
        <v>1327.23</v>
      </c>
      <c r="G394" s="90">
        <f t="shared" si="18"/>
        <v>1327.23</v>
      </c>
      <c r="H394" s="90">
        <f t="shared" si="18"/>
        <v>1327.23</v>
      </c>
      <c r="I394" s="90">
        <f t="shared" si="18"/>
        <v>1327.23</v>
      </c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  <c r="AV394" s="62"/>
      <c r="AW394" s="62"/>
    </row>
    <row r="395" spans="1:49" ht="21" customHeight="1" x14ac:dyDescent="0.25">
      <c r="A395" s="105"/>
      <c r="B395" s="140">
        <v>32</v>
      </c>
      <c r="C395" s="120"/>
      <c r="D395" s="139" t="s">
        <v>27</v>
      </c>
      <c r="E395" s="82">
        <f t="shared" si="18"/>
        <v>0</v>
      </c>
      <c r="F395" s="82">
        <f t="shared" si="18"/>
        <v>1327.23</v>
      </c>
      <c r="G395" s="82">
        <f t="shared" si="18"/>
        <v>1327.23</v>
      </c>
      <c r="H395" s="82">
        <f t="shared" si="18"/>
        <v>1327.23</v>
      </c>
      <c r="I395" s="82">
        <f t="shared" si="18"/>
        <v>1327.23</v>
      </c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  <c r="AV395" s="62"/>
      <c r="AW395" s="62"/>
    </row>
    <row r="396" spans="1:49" ht="21" customHeight="1" x14ac:dyDescent="0.25">
      <c r="A396" s="103"/>
      <c r="B396" s="77">
        <v>329</v>
      </c>
      <c r="C396" s="76"/>
      <c r="D396" s="108" t="s">
        <v>75</v>
      </c>
      <c r="E396" s="74">
        <f t="shared" si="18"/>
        <v>0</v>
      </c>
      <c r="F396" s="74">
        <f t="shared" si="18"/>
        <v>1327.23</v>
      </c>
      <c r="G396" s="74">
        <f t="shared" si="18"/>
        <v>1327.23</v>
      </c>
      <c r="H396" s="74">
        <f t="shared" si="18"/>
        <v>1327.23</v>
      </c>
      <c r="I396" s="74">
        <f t="shared" si="18"/>
        <v>1327.23</v>
      </c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</row>
    <row r="397" spans="1:49" ht="21" customHeight="1" x14ac:dyDescent="0.25">
      <c r="A397" s="69"/>
      <c r="B397" s="68">
        <v>3299</v>
      </c>
      <c r="C397" s="67"/>
      <c r="D397" s="66" t="s">
        <v>75</v>
      </c>
      <c r="E397" s="65">
        <v>0</v>
      </c>
      <c r="F397" s="65">
        <v>1327.23</v>
      </c>
      <c r="G397" s="65">
        <v>1327.23</v>
      </c>
      <c r="H397" s="65">
        <v>1327.23</v>
      </c>
      <c r="I397" s="65">
        <v>1327.23</v>
      </c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</row>
    <row r="398" spans="1:49" ht="21" customHeight="1" x14ac:dyDescent="0.25">
      <c r="A398" s="113" t="s">
        <v>116</v>
      </c>
      <c r="B398" s="112"/>
      <c r="C398" s="111"/>
      <c r="D398" s="110" t="s">
        <v>115</v>
      </c>
      <c r="E398" s="65"/>
      <c r="F398" s="65"/>
      <c r="G398" s="65"/>
      <c r="H398" s="65"/>
      <c r="I398" s="65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</row>
    <row r="399" spans="1:49" ht="21" customHeight="1" x14ac:dyDescent="0.25">
      <c r="A399" s="107"/>
      <c r="B399" s="144">
        <v>3</v>
      </c>
      <c r="C399" s="122"/>
      <c r="D399" s="143" t="s">
        <v>10</v>
      </c>
      <c r="E399" s="90">
        <f t="shared" ref="E399:I401" si="19">E400</f>
        <v>0</v>
      </c>
      <c r="F399" s="90">
        <f t="shared" si="19"/>
        <v>1327.23</v>
      </c>
      <c r="G399" s="90">
        <f t="shared" si="19"/>
        <v>1500</v>
      </c>
      <c r="H399" s="90">
        <f t="shared" si="19"/>
        <v>1500</v>
      </c>
      <c r="I399" s="90">
        <f t="shared" si="19"/>
        <v>1500</v>
      </c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</row>
    <row r="400" spans="1:49" ht="21" customHeight="1" x14ac:dyDescent="0.25">
      <c r="A400" s="105"/>
      <c r="B400" s="140">
        <v>32</v>
      </c>
      <c r="C400" s="120"/>
      <c r="D400" s="139" t="s">
        <v>27</v>
      </c>
      <c r="E400" s="82">
        <f t="shared" si="19"/>
        <v>0</v>
      </c>
      <c r="F400" s="82">
        <f t="shared" si="19"/>
        <v>1327.23</v>
      </c>
      <c r="G400" s="82">
        <f t="shared" si="19"/>
        <v>1500</v>
      </c>
      <c r="H400" s="82">
        <f t="shared" si="19"/>
        <v>1500</v>
      </c>
      <c r="I400" s="82">
        <f t="shared" si="19"/>
        <v>1500</v>
      </c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</row>
    <row r="401" spans="1:45" ht="21" customHeight="1" x14ac:dyDescent="0.25">
      <c r="A401" s="103"/>
      <c r="B401" s="77">
        <v>329</v>
      </c>
      <c r="C401" s="76"/>
      <c r="D401" s="108" t="s">
        <v>75</v>
      </c>
      <c r="E401" s="74">
        <f t="shared" si="19"/>
        <v>0</v>
      </c>
      <c r="F401" s="74">
        <f t="shared" si="19"/>
        <v>1327.23</v>
      </c>
      <c r="G401" s="74">
        <f t="shared" si="19"/>
        <v>1500</v>
      </c>
      <c r="H401" s="74">
        <f t="shared" si="19"/>
        <v>1500</v>
      </c>
      <c r="I401" s="74">
        <f t="shared" si="19"/>
        <v>1500</v>
      </c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</row>
    <row r="402" spans="1:45" ht="21" customHeight="1" x14ac:dyDescent="0.25">
      <c r="A402" s="69"/>
      <c r="B402" s="68">
        <v>3299</v>
      </c>
      <c r="C402" s="67"/>
      <c r="D402" s="66" t="s">
        <v>75</v>
      </c>
      <c r="E402" s="65"/>
      <c r="F402" s="65">
        <v>1327.23</v>
      </c>
      <c r="G402" s="65">
        <v>1500</v>
      </c>
      <c r="H402" s="65">
        <v>1500</v>
      </c>
      <c r="I402" s="65">
        <v>1500</v>
      </c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</row>
    <row r="403" spans="1:45" ht="21" customHeight="1" x14ac:dyDescent="0.25">
      <c r="A403" s="107"/>
      <c r="B403" s="144">
        <v>3</v>
      </c>
      <c r="C403" s="122"/>
      <c r="D403" s="143" t="s">
        <v>10</v>
      </c>
      <c r="E403" s="90">
        <f>E404</f>
        <v>14189.5</v>
      </c>
      <c r="F403" s="90">
        <f>F404</f>
        <v>0</v>
      </c>
      <c r="G403" s="90">
        <f>G404</f>
        <v>0</v>
      </c>
      <c r="H403" s="90">
        <f>H404</f>
        <v>0</v>
      </c>
      <c r="I403" s="90">
        <f>I404</f>
        <v>0</v>
      </c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</row>
    <row r="404" spans="1:45" ht="21" customHeight="1" x14ac:dyDescent="0.25">
      <c r="A404" s="105"/>
      <c r="B404" s="140">
        <v>32</v>
      </c>
      <c r="C404" s="120"/>
      <c r="D404" s="139" t="s">
        <v>27</v>
      </c>
      <c r="E404" s="82">
        <f>E405+E407</f>
        <v>14189.5</v>
      </c>
      <c r="F404" s="82">
        <f>F405+F407</f>
        <v>0</v>
      </c>
      <c r="G404" s="82">
        <f>G405+G407</f>
        <v>0</v>
      </c>
      <c r="H404" s="82">
        <f>H405+H407</f>
        <v>0</v>
      </c>
      <c r="I404" s="82">
        <f>I405+I407</f>
        <v>0</v>
      </c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</row>
    <row r="405" spans="1:45" ht="21" customHeight="1" x14ac:dyDescent="0.25">
      <c r="A405" s="103"/>
      <c r="B405" s="142">
        <v>321</v>
      </c>
      <c r="C405" s="117"/>
      <c r="D405" s="141" t="s">
        <v>114</v>
      </c>
      <c r="E405" s="74">
        <f>E406</f>
        <v>0</v>
      </c>
      <c r="F405" s="74">
        <f>F406</f>
        <v>0</v>
      </c>
      <c r="G405" s="74">
        <f>G406</f>
        <v>0</v>
      </c>
      <c r="H405" s="74">
        <f>H406</f>
        <v>0</v>
      </c>
      <c r="I405" s="74">
        <f>I406</f>
        <v>0</v>
      </c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</row>
    <row r="406" spans="1:45" ht="21" customHeight="1" x14ac:dyDescent="0.25">
      <c r="A406" s="69"/>
      <c r="B406" s="68">
        <v>3211</v>
      </c>
      <c r="C406" s="67"/>
      <c r="D406" s="66" t="s">
        <v>113</v>
      </c>
      <c r="E406" s="65"/>
      <c r="F406" s="65">
        <v>0</v>
      </c>
      <c r="G406" s="65">
        <v>0</v>
      </c>
      <c r="H406" s="65">
        <v>0</v>
      </c>
      <c r="I406" s="65">
        <v>0</v>
      </c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</row>
    <row r="407" spans="1:45" ht="21" customHeight="1" x14ac:dyDescent="0.25">
      <c r="A407" s="107"/>
      <c r="B407" s="151">
        <v>4</v>
      </c>
      <c r="C407" s="122"/>
      <c r="D407" s="150" t="s">
        <v>12</v>
      </c>
      <c r="E407" s="90">
        <f>E408</f>
        <v>14189.5</v>
      </c>
      <c r="F407" s="89"/>
      <c r="G407" s="89"/>
      <c r="H407" s="89"/>
      <c r="I407" s="88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</row>
    <row r="408" spans="1:45" ht="21" customHeight="1" x14ac:dyDescent="0.25">
      <c r="A408" s="105"/>
      <c r="B408" s="149">
        <v>42</v>
      </c>
      <c r="C408" s="120"/>
      <c r="D408" s="148" t="s">
        <v>36</v>
      </c>
      <c r="E408" s="82">
        <f>E409</f>
        <v>14189.5</v>
      </c>
      <c r="F408" s="81"/>
      <c r="G408" s="81"/>
      <c r="H408" s="81"/>
      <c r="I408" s="80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</row>
    <row r="409" spans="1:45" ht="21" customHeight="1" x14ac:dyDescent="0.25">
      <c r="A409" s="103"/>
      <c r="B409" s="147">
        <v>422</v>
      </c>
      <c r="C409" s="117"/>
      <c r="D409" s="146" t="s">
        <v>112</v>
      </c>
      <c r="E409" s="74">
        <f>E410+E411</f>
        <v>14189.5</v>
      </c>
      <c r="F409" s="73"/>
      <c r="G409" s="73"/>
      <c r="H409" s="73"/>
      <c r="I409" s="7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</row>
    <row r="410" spans="1:45" ht="21" customHeight="1" x14ac:dyDescent="0.25">
      <c r="A410" s="69"/>
      <c r="B410" s="68">
        <v>4221</v>
      </c>
      <c r="C410" s="67"/>
      <c r="D410" s="145" t="s">
        <v>96</v>
      </c>
      <c r="E410" s="65">
        <v>6249.55</v>
      </c>
      <c r="F410" s="64"/>
      <c r="G410" s="64"/>
      <c r="H410" s="64"/>
      <c r="I410" s="63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</row>
    <row r="411" spans="1:45" ht="21" customHeight="1" x14ac:dyDescent="0.25">
      <c r="A411" s="69"/>
      <c r="B411" s="68">
        <v>4123</v>
      </c>
      <c r="C411" s="67"/>
      <c r="D411" s="145" t="s">
        <v>237</v>
      </c>
      <c r="E411" s="65">
        <v>7939.95</v>
      </c>
      <c r="F411" s="64"/>
      <c r="G411" s="64"/>
      <c r="H411" s="64"/>
      <c r="I411" s="63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</row>
    <row r="412" spans="1:45" s="95" customFormat="1" x14ac:dyDescent="0.25">
      <c r="A412" s="114" t="s">
        <v>106</v>
      </c>
      <c r="B412" s="101"/>
      <c r="C412" s="100"/>
      <c r="D412" s="99" t="s">
        <v>105</v>
      </c>
      <c r="E412" s="98">
        <f>E414</f>
        <v>930</v>
      </c>
      <c r="F412" s="97"/>
      <c r="G412" s="97"/>
      <c r="H412" s="97"/>
      <c r="I412" s="96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</row>
    <row r="413" spans="1:45" s="95" customFormat="1" x14ac:dyDescent="0.25">
      <c r="A413" s="113" t="s">
        <v>82</v>
      </c>
      <c r="B413" s="112"/>
      <c r="C413" s="111"/>
      <c r="D413" s="110" t="s">
        <v>81</v>
      </c>
      <c r="E413" s="65"/>
      <c r="F413" s="64"/>
      <c r="G413" s="64"/>
      <c r="H413" s="64"/>
      <c r="I413" s="63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</row>
    <row r="414" spans="1:45" s="87" customFormat="1" x14ac:dyDescent="0.25">
      <c r="A414" s="107"/>
      <c r="B414" s="93">
        <v>4</v>
      </c>
      <c r="C414" s="92"/>
      <c r="D414" s="130" t="s">
        <v>99</v>
      </c>
      <c r="E414" s="90">
        <f>E415</f>
        <v>930</v>
      </c>
      <c r="F414" s="89"/>
      <c r="G414" s="89"/>
      <c r="H414" s="89"/>
      <c r="I414" s="88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</row>
    <row r="415" spans="1:45" s="79" customFormat="1" ht="25.5" x14ac:dyDescent="0.25">
      <c r="A415" s="105"/>
      <c r="B415" s="85">
        <v>42</v>
      </c>
      <c r="C415" s="84"/>
      <c r="D415" s="109" t="s">
        <v>98</v>
      </c>
      <c r="E415" s="82">
        <f>E416+E418</f>
        <v>930</v>
      </c>
      <c r="F415" s="81"/>
      <c r="G415" s="81"/>
      <c r="H415" s="81"/>
      <c r="I415" s="80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</row>
    <row r="416" spans="1:45" s="71" customFormat="1" x14ac:dyDescent="0.25">
      <c r="A416" s="103"/>
      <c r="B416" s="77">
        <v>422</v>
      </c>
      <c r="C416" s="76"/>
      <c r="D416" s="108" t="s">
        <v>97</v>
      </c>
      <c r="E416" s="74">
        <f>E417</f>
        <v>930</v>
      </c>
      <c r="F416" s="73"/>
      <c r="G416" s="73"/>
      <c r="H416" s="73"/>
      <c r="I416" s="7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</row>
    <row r="417" spans="1:46" x14ac:dyDescent="0.25">
      <c r="A417" s="69"/>
      <c r="B417" s="68">
        <v>4221</v>
      </c>
      <c r="C417" s="67"/>
      <c r="D417" s="66" t="s">
        <v>96</v>
      </c>
      <c r="E417" s="65">
        <v>930</v>
      </c>
      <c r="F417" s="64"/>
      <c r="G417" s="64"/>
      <c r="H417" s="64"/>
      <c r="I417" s="63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</row>
    <row r="418" spans="1:46" s="71" customFormat="1" ht="25.5" x14ac:dyDescent="0.25">
      <c r="A418" s="103"/>
      <c r="B418" s="77">
        <v>424</v>
      </c>
      <c r="C418" s="76"/>
      <c r="D418" s="108" t="s">
        <v>77</v>
      </c>
      <c r="E418" s="74">
        <f>E419</f>
        <v>0</v>
      </c>
      <c r="F418" s="73"/>
      <c r="G418" s="73"/>
      <c r="H418" s="73"/>
      <c r="I418" s="7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</row>
    <row r="419" spans="1:46" x14ac:dyDescent="0.25">
      <c r="A419" s="69"/>
      <c r="B419" s="68">
        <v>4241</v>
      </c>
      <c r="C419" s="67"/>
      <c r="D419" s="66" t="s">
        <v>104</v>
      </c>
      <c r="E419" s="65">
        <v>0</v>
      </c>
      <c r="F419" s="64"/>
      <c r="G419" s="64"/>
      <c r="H419" s="64"/>
      <c r="I419" s="63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</row>
    <row r="420" spans="1:46" s="95" customFormat="1" x14ac:dyDescent="0.25">
      <c r="A420" s="114" t="s">
        <v>103</v>
      </c>
      <c r="B420" s="136"/>
      <c r="C420" s="135"/>
      <c r="D420" s="99" t="s">
        <v>102</v>
      </c>
      <c r="E420" s="98">
        <f>E421</f>
        <v>0</v>
      </c>
      <c r="F420" s="97"/>
      <c r="G420" s="97"/>
      <c r="H420" s="97"/>
      <c r="I420" s="96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</row>
    <row r="421" spans="1:46" s="87" customFormat="1" ht="19.5" customHeight="1" x14ac:dyDescent="0.25">
      <c r="A421" s="107"/>
      <c r="B421" s="93">
        <v>4</v>
      </c>
      <c r="C421" s="122"/>
      <c r="D421" s="134" t="s">
        <v>12</v>
      </c>
      <c r="E421" s="90">
        <f>E422</f>
        <v>0</v>
      </c>
      <c r="F421" s="89"/>
      <c r="G421" s="89"/>
      <c r="H421" s="89"/>
      <c r="I421" s="88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</row>
    <row r="422" spans="1:46" s="79" customFormat="1" ht="24" x14ac:dyDescent="0.25">
      <c r="A422" s="105"/>
      <c r="B422" s="85">
        <v>45</v>
      </c>
      <c r="C422" s="120"/>
      <c r="D422" s="133" t="s">
        <v>101</v>
      </c>
      <c r="E422" s="82">
        <f>E423</f>
        <v>0</v>
      </c>
      <c r="F422" s="81"/>
      <c r="G422" s="81"/>
      <c r="H422" s="81"/>
      <c r="I422" s="80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</row>
    <row r="423" spans="1:46" s="71" customFormat="1" ht="21" customHeight="1" x14ac:dyDescent="0.25">
      <c r="A423" s="103"/>
      <c r="B423" s="77">
        <v>451</v>
      </c>
      <c r="C423" s="117"/>
      <c r="D423" s="132" t="s">
        <v>100</v>
      </c>
      <c r="E423" s="74">
        <f>E424</f>
        <v>0</v>
      </c>
      <c r="F423" s="73"/>
      <c r="G423" s="73"/>
      <c r="H423" s="73"/>
      <c r="I423" s="7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</row>
    <row r="424" spans="1:46" ht="18" customHeight="1" x14ac:dyDescent="0.25">
      <c r="A424" s="69"/>
      <c r="B424" s="68">
        <v>4511</v>
      </c>
      <c r="C424" s="67"/>
      <c r="D424" s="131" t="s">
        <v>100</v>
      </c>
      <c r="E424" s="65">
        <v>0</v>
      </c>
      <c r="F424" s="64"/>
      <c r="G424" s="64"/>
      <c r="H424" s="64"/>
      <c r="I424" s="63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</row>
    <row r="425" spans="1:46" ht="18" customHeight="1" x14ac:dyDescent="0.25">
      <c r="A425" s="113" t="s">
        <v>82</v>
      </c>
      <c r="B425" s="112"/>
      <c r="C425" s="111"/>
      <c r="D425" s="110" t="s">
        <v>81</v>
      </c>
      <c r="E425" s="65"/>
      <c r="F425" s="64"/>
      <c r="G425" s="64"/>
      <c r="H425" s="64"/>
      <c r="I425" s="63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</row>
    <row r="426" spans="1:46" ht="18" customHeight="1" x14ac:dyDescent="0.25">
      <c r="A426" s="107"/>
      <c r="B426" s="93">
        <v>4</v>
      </c>
      <c r="C426" s="92"/>
      <c r="D426" s="130" t="s">
        <v>99</v>
      </c>
      <c r="E426" s="90">
        <f>E427</f>
        <v>0</v>
      </c>
      <c r="F426" s="89"/>
      <c r="G426" s="89"/>
      <c r="H426" s="89"/>
      <c r="I426" s="88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</row>
    <row r="427" spans="1:46" ht="18" customHeight="1" x14ac:dyDescent="0.25">
      <c r="A427" s="105"/>
      <c r="B427" s="85">
        <v>42</v>
      </c>
      <c r="C427" s="84"/>
      <c r="D427" s="109" t="s">
        <v>98</v>
      </c>
      <c r="E427" s="82">
        <f>E428+E430</f>
        <v>0</v>
      </c>
      <c r="F427" s="81"/>
      <c r="G427" s="81"/>
      <c r="H427" s="81"/>
      <c r="I427" s="80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</row>
    <row r="428" spans="1:46" ht="18" customHeight="1" x14ac:dyDescent="0.25">
      <c r="A428" s="103"/>
      <c r="B428" s="77">
        <v>422</v>
      </c>
      <c r="C428" s="76"/>
      <c r="D428" s="108" t="s">
        <v>97</v>
      </c>
      <c r="E428" s="74">
        <f>E429</f>
        <v>0</v>
      </c>
      <c r="F428" s="73"/>
      <c r="G428" s="73"/>
      <c r="H428" s="73"/>
      <c r="I428" s="7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</row>
    <row r="429" spans="1:46" ht="18" customHeight="1" x14ac:dyDescent="0.25">
      <c r="A429" s="69"/>
      <c r="B429" s="68">
        <v>4221</v>
      </c>
      <c r="C429" s="67"/>
      <c r="D429" s="66" t="s">
        <v>96</v>
      </c>
      <c r="E429" s="65"/>
      <c r="F429" s="64"/>
      <c r="G429" s="64"/>
      <c r="H429" s="64"/>
      <c r="I429" s="63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</row>
    <row r="430" spans="1:46" s="95" customFormat="1" x14ac:dyDescent="0.25">
      <c r="A430" s="114" t="s">
        <v>95</v>
      </c>
      <c r="B430" s="101"/>
      <c r="C430" s="100"/>
      <c r="D430" s="99" t="s">
        <v>94</v>
      </c>
      <c r="E430" s="98">
        <f>E431</f>
        <v>0</v>
      </c>
      <c r="F430" s="97"/>
      <c r="G430" s="97"/>
      <c r="H430" s="97"/>
      <c r="I430" s="96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</row>
    <row r="431" spans="1:46" s="87" customFormat="1" x14ac:dyDescent="0.25">
      <c r="A431" s="107"/>
      <c r="B431" s="129">
        <v>3</v>
      </c>
      <c r="C431" s="122"/>
      <c r="D431" s="128" t="s">
        <v>10</v>
      </c>
      <c r="E431" s="90">
        <f>E432</f>
        <v>0</v>
      </c>
      <c r="F431" s="89"/>
      <c r="G431" s="89"/>
      <c r="H431" s="89"/>
      <c r="I431" s="88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</row>
    <row r="432" spans="1:46" s="79" customFormat="1" x14ac:dyDescent="0.25">
      <c r="A432" s="105"/>
      <c r="B432" s="127">
        <v>32</v>
      </c>
      <c r="C432" s="120"/>
      <c r="D432" s="126" t="s">
        <v>27</v>
      </c>
      <c r="E432" s="82">
        <f>E433+E435</f>
        <v>0</v>
      </c>
      <c r="F432" s="81"/>
      <c r="G432" s="81"/>
      <c r="H432" s="81"/>
      <c r="I432" s="80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</row>
    <row r="433" spans="1:46" s="71" customFormat="1" x14ac:dyDescent="0.25">
      <c r="A433" s="103"/>
      <c r="B433" s="125">
        <v>322</v>
      </c>
      <c r="C433" s="117"/>
      <c r="D433" s="124" t="s">
        <v>88</v>
      </c>
      <c r="E433" s="74">
        <f>E434</f>
        <v>0</v>
      </c>
      <c r="F433" s="73"/>
      <c r="G433" s="73"/>
      <c r="H433" s="73"/>
      <c r="I433" s="7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</row>
    <row r="434" spans="1:46" ht="15.75" customHeight="1" x14ac:dyDescent="0.25">
      <c r="A434" s="69"/>
      <c r="B434" s="115">
        <v>3224</v>
      </c>
      <c r="C434" s="67"/>
      <c r="D434" s="70" t="s">
        <v>93</v>
      </c>
      <c r="E434" s="65">
        <v>0</v>
      </c>
      <c r="F434" s="64"/>
      <c r="G434" s="64"/>
      <c r="H434" s="64"/>
      <c r="I434" s="63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</row>
    <row r="435" spans="1:46" s="71" customFormat="1" x14ac:dyDescent="0.25">
      <c r="A435" s="103"/>
      <c r="B435" s="125">
        <v>323</v>
      </c>
      <c r="C435" s="117"/>
      <c r="D435" s="124" t="s">
        <v>92</v>
      </c>
      <c r="E435" s="74">
        <f>E436</f>
        <v>0</v>
      </c>
      <c r="F435" s="73"/>
      <c r="G435" s="73"/>
      <c r="H435" s="73"/>
      <c r="I435" s="7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</row>
    <row r="436" spans="1:46" ht="17.25" customHeight="1" x14ac:dyDescent="0.25">
      <c r="A436" s="69"/>
      <c r="B436" s="115">
        <v>3232</v>
      </c>
      <c r="C436" s="67"/>
      <c r="D436" s="70" t="s">
        <v>91</v>
      </c>
      <c r="E436" s="65">
        <v>0</v>
      </c>
      <c r="F436" s="64"/>
      <c r="G436" s="64"/>
      <c r="H436" s="64"/>
      <c r="I436" s="63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</row>
    <row r="437" spans="1:46" s="95" customFormat="1" x14ac:dyDescent="0.25">
      <c r="A437" s="114" t="s">
        <v>90</v>
      </c>
      <c r="B437" s="101"/>
      <c r="C437" s="100"/>
      <c r="D437" s="99" t="s">
        <v>89</v>
      </c>
      <c r="E437" s="98">
        <f>E438</f>
        <v>0</v>
      </c>
      <c r="F437" s="97"/>
      <c r="G437" s="97"/>
      <c r="H437" s="97"/>
      <c r="I437" s="96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</row>
    <row r="438" spans="1:46" s="87" customFormat="1" x14ac:dyDescent="0.25">
      <c r="A438" s="107"/>
      <c r="B438" s="123">
        <v>3</v>
      </c>
      <c r="C438" s="122"/>
      <c r="D438" s="91" t="s">
        <v>10</v>
      </c>
      <c r="E438" s="90">
        <f>E439</f>
        <v>0</v>
      </c>
      <c r="F438" s="89"/>
      <c r="G438" s="89"/>
      <c r="H438" s="89"/>
      <c r="I438" s="88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</row>
    <row r="439" spans="1:46" s="79" customFormat="1" x14ac:dyDescent="0.25">
      <c r="A439" s="105"/>
      <c r="B439" s="121">
        <v>32</v>
      </c>
      <c r="C439" s="120"/>
      <c r="D439" s="83" t="s">
        <v>27</v>
      </c>
      <c r="E439" s="82">
        <f>E440+E442+E444</f>
        <v>0</v>
      </c>
      <c r="F439" s="81"/>
      <c r="G439" s="81"/>
      <c r="H439" s="81"/>
      <c r="I439" s="80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</row>
    <row r="440" spans="1:46" s="71" customFormat="1" x14ac:dyDescent="0.25">
      <c r="A440" s="103"/>
      <c r="B440" s="118">
        <v>322</v>
      </c>
      <c r="C440" s="117"/>
      <c r="D440" s="75" t="s">
        <v>88</v>
      </c>
      <c r="E440" s="74">
        <f>E441</f>
        <v>0</v>
      </c>
      <c r="F440" s="73"/>
      <c r="G440" s="73"/>
      <c r="H440" s="73"/>
      <c r="I440" s="7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</row>
    <row r="441" spans="1:46" x14ac:dyDescent="0.25">
      <c r="A441" s="69"/>
      <c r="B441" s="115">
        <v>3222</v>
      </c>
      <c r="C441" s="67"/>
      <c r="D441" s="70" t="s">
        <v>87</v>
      </c>
      <c r="E441" s="65">
        <v>0</v>
      </c>
      <c r="F441" s="64"/>
      <c r="G441" s="64"/>
      <c r="H441" s="64"/>
      <c r="I441" s="63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</row>
    <row r="442" spans="1:46" s="71" customFormat="1" ht="15.75" customHeight="1" x14ac:dyDescent="0.25">
      <c r="A442" s="103"/>
      <c r="B442" s="118">
        <v>329</v>
      </c>
      <c r="C442" s="117"/>
      <c r="D442" s="75" t="s">
        <v>75</v>
      </c>
      <c r="E442" s="74">
        <f>E443</f>
        <v>0</v>
      </c>
      <c r="F442" s="73"/>
      <c r="G442" s="73"/>
      <c r="H442" s="73"/>
      <c r="I442" s="7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</row>
    <row r="443" spans="1:46" ht="15" customHeight="1" x14ac:dyDescent="0.25">
      <c r="A443" s="69"/>
      <c r="B443" s="115">
        <v>3299</v>
      </c>
      <c r="C443" s="67"/>
      <c r="D443" s="70" t="s">
        <v>75</v>
      </c>
      <c r="E443" s="65">
        <v>0</v>
      </c>
      <c r="F443" s="64"/>
      <c r="G443" s="64"/>
      <c r="H443" s="64"/>
      <c r="I443" s="63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</row>
    <row r="444" spans="1:46" s="79" customFormat="1" ht="24.75" customHeight="1" x14ac:dyDescent="0.25">
      <c r="A444" s="105"/>
      <c r="B444" s="121">
        <v>37</v>
      </c>
      <c r="C444" s="120"/>
      <c r="D444" s="119" t="s">
        <v>86</v>
      </c>
      <c r="E444" s="82">
        <f>E445</f>
        <v>0</v>
      </c>
      <c r="F444" s="81"/>
      <c r="G444" s="81"/>
      <c r="H444" s="81"/>
      <c r="I444" s="80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</row>
    <row r="445" spans="1:46" s="71" customFormat="1" ht="26.25" x14ac:dyDescent="0.25">
      <c r="A445" s="103"/>
      <c r="B445" s="118">
        <v>372</v>
      </c>
      <c r="C445" s="117"/>
      <c r="D445" s="116" t="s">
        <v>79</v>
      </c>
      <c r="E445" s="74">
        <f>E446</f>
        <v>0</v>
      </c>
      <c r="F445" s="73"/>
      <c r="G445" s="73"/>
      <c r="H445" s="73"/>
      <c r="I445" s="7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</row>
    <row r="446" spans="1:46" ht="17.25" customHeight="1" x14ac:dyDescent="0.25">
      <c r="A446" s="69"/>
      <c r="B446" s="115">
        <v>3721</v>
      </c>
      <c r="C446" s="67"/>
      <c r="D446" s="70" t="s">
        <v>85</v>
      </c>
      <c r="E446" s="65">
        <v>0</v>
      </c>
      <c r="F446" s="64"/>
      <c r="G446" s="64"/>
      <c r="H446" s="64"/>
      <c r="I446" s="63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</row>
    <row r="447" spans="1:46" s="95" customFormat="1" x14ac:dyDescent="0.25">
      <c r="A447" s="114" t="s">
        <v>84</v>
      </c>
      <c r="B447" s="101"/>
      <c r="C447" s="100"/>
      <c r="D447" s="99" t="s">
        <v>83</v>
      </c>
      <c r="E447" s="98">
        <f>E449+E453</f>
        <v>20049.55</v>
      </c>
      <c r="F447" s="98">
        <f>F449+F453</f>
        <v>19394.13</v>
      </c>
      <c r="G447" s="98">
        <f>G449+G453</f>
        <v>19394.13</v>
      </c>
      <c r="H447" s="98">
        <f>H449+H453</f>
        <v>19394.13</v>
      </c>
      <c r="I447" s="98">
        <f>I449+I453</f>
        <v>19394.13</v>
      </c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</row>
    <row r="448" spans="1:46" s="95" customFormat="1" x14ac:dyDescent="0.25">
      <c r="A448" s="113" t="s">
        <v>82</v>
      </c>
      <c r="B448" s="112"/>
      <c r="C448" s="111"/>
      <c r="D448" s="110" t="s">
        <v>81</v>
      </c>
      <c r="E448" s="65"/>
      <c r="F448" s="65"/>
      <c r="G448" s="65"/>
      <c r="H448" s="65"/>
      <c r="I448" s="65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</row>
    <row r="449" spans="1:46" s="87" customFormat="1" x14ac:dyDescent="0.25">
      <c r="A449" s="107"/>
      <c r="B449" s="93">
        <v>3</v>
      </c>
      <c r="C449" s="92"/>
      <c r="D449" s="91" t="s">
        <v>10</v>
      </c>
      <c r="E449" s="90">
        <f t="shared" ref="E449:I451" si="20">E450</f>
        <v>15818.75</v>
      </c>
      <c r="F449" s="90">
        <f t="shared" si="20"/>
        <v>14067.24</v>
      </c>
      <c r="G449" s="90">
        <f t="shared" si="20"/>
        <v>14067.24</v>
      </c>
      <c r="H449" s="90">
        <f t="shared" si="20"/>
        <v>14067.24</v>
      </c>
      <c r="I449" s="90">
        <f t="shared" si="20"/>
        <v>14067.24</v>
      </c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</row>
    <row r="450" spans="1:46" s="79" customFormat="1" ht="25.5" x14ac:dyDescent="0.25">
      <c r="A450" s="105"/>
      <c r="B450" s="85">
        <v>37</v>
      </c>
      <c r="C450" s="84"/>
      <c r="D450" s="109" t="s">
        <v>80</v>
      </c>
      <c r="E450" s="82">
        <f t="shared" si="20"/>
        <v>15818.75</v>
      </c>
      <c r="F450" s="82">
        <f t="shared" si="20"/>
        <v>14067.24</v>
      </c>
      <c r="G450" s="82">
        <f t="shared" si="20"/>
        <v>14067.24</v>
      </c>
      <c r="H450" s="82">
        <f t="shared" si="20"/>
        <v>14067.24</v>
      </c>
      <c r="I450" s="82">
        <f t="shared" si="20"/>
        <v>14067.24</v>
      </c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</row>
    <row r="451" spans="1:46" s="71" customFormat="1" ht="25.5" x14ac:dyDescent="0.25">
      <c r="A451" s="103"/>
      <c r="B451" s="77">
        <v>372</v>
      </c>
      <c r="C451" s="76"/>
      <c r="D451" s="108" t="s">
        <v>79</v>
      </c>
      <c r="E451" s="74">
        <f t="shared" si="20"/>
        <v>15818.75</v>
      </c>
      <c r="F451" s="74">
        <f t="shared" si="20"/>
        <v>14067.24</v>
      </c>
      <c r="G451" s="74">
        <f t="shared" si="20"/>
        <v>14067.24</v>
      </c>
      <c r="H451" s="74">
        <f t="shared" si="20"/>
        <v>14067.24</v>
      </c>
      <c r="I451" s="74">
        <f t="shared" si="20"/>
        <v>14067.24</v>
      </c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</row>
    <row r="452" spans="1:46" ht="25.5" x14ac:dyDescent="0.25">
      <c r="A452" s="69"/>
      <c r="B452" s="68">
        <v>3722</v>
      </c>
      <c r="C452" s="67"/>
      <c r="D452" s="66" t="s">
        <v>78</v>
      </c>
      <c r="E452" s="65">
        <v>15818.75</v>
      </c>
      <c r="F452" s="65">
        <v>14067.24</v>
      </c>
      <c r="G452" s="65">
        <v>14067.24</v>
      </c>
      <c r="H452" s="65">
        <v>14067.24</v>
      </c>
      <c r="I452" s="65">
        <v>14067.24</v>
      </c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</row>
    <row r="453" spans="1:46" s="87" customFormat="1" x14ac:dyDescent="0.25">
      <c r="A453" s="107"/>
      <c r="B453" s="93">
        <v>4</v>
      </c>
      <c r="C453" s="92"/>
      <c r="D453" s="106" t="s">
        <v>12</v>
      </c>
      <c r="E453" s="90">
        <f t="shared" ref="E453:I455" si="21">E454</f>
        <v>4230.8</v>
      </c>
      <c r="F453" s="90">
        <f t="shared" si="21"/>
        <v>5326.89</v>
      </c>
      <c r="G453" s="90">
        <f t="shared" si="21"/>
        <v>5326.89</v>
      </c>
      <c r="H453" s="90">
        <f t="shared" si="21"/>
        <v>5326.89</v>
      </c>
      <c r="I453" s="90">
        <f t="shared" si="21"/>
        <v>5326.89</v>
      </c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</row>
    <row r="454" spans="1:46" s="79" customFormat="1" ht="25.5" x14ac:dyDescent="0.25">
      <c r="A454" s="105"/>
      <c r="B454" s="85">
        <v>42</v>
      </c>
      <c r="C454" s="84"/>
      <c r="D454" s="104" t="s">
        <v>36</v>
      </c>
      <c r="E454" s="82">
        <f t="shared" si="21"/>
        <v>4230.8</v>
      </c>
      <c r="F454" s="82">
        <f t="shared" si="21"/>
        <v>5326.89</v>
      </c>
      <c r="G454" s="82">
        <f t="shared" si="21"/>
        <v>5326.89</v>
      </c>
      <c r="H454" s="82">
        <f t="shared" si="21"/>
        <v>5326.89</v>
      </c>
      <c r="I454" s="82">
        <f t="shared" si="21"/>
        <v>5326.89</v>
      </c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</row>
    <row r="455" spans="1:46" s="71" customFormat="1" ht="26.25" x14ac:dyDescent="0.25">
      <c r="A455" s="103"/>
      <c r="B455" s="77">
        <v>424</v>
      </c>
      <c r="C455" s="76"/>
      <c r="D455" s="75" t="s">
        <v>77</v>
      </c>
      <c r="E455" s="74">
        <f t="shared" si="21"/>
        <v>4230.8</v>
      </c>
      <c r="F455" s="74">
        <f t="shared" si="21"/>
        <v>5326.89</v>
      </c>
      <c r="G455" s="74">
        <f t="shared" si="21"/>
        <v>5326.89</v>
      </c>
      <c r="H455" s="74">
        <f t="shared" si="21"/>
        <v>5326.89</v>
      </c>
      <c r="I455" s="74">
        <f t="shared" si="21"/>
        <v>5326.89</v>
      </c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</row>
    <row r="456" spans="1:46" x14ac:dyDescent="0.25">
      <c r="A456" s="69"/>
      <c r="B456" s="68">
        <v>4241</v>
      </c>
      <c r="C456" s="67"/>
      <c r="D456" s="70" t="s">
        <v>76</v>
      </c>
      <c r="E456" s="65">
        <v>4230.8</v>
      </c>
      <c r="F456" s="65">
        <v>5326.89</v>
      </c>
      <c r="G456" s="65">
        <v>5326.89</v>
      </c>
      <c r="H456" s="65">
        <v>5326.89</v>
      </c>
      <c r="I456" s="65">
        <v>5326.89</v>
      </c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</row>
    <row r="457" spans="1:46" s="95" customFormat="1" ht="25.5" x14ac:dyDescent="0.25">
      <c r="A457" s="102" t="s">
        <v>238</v>
      </c>
      <c r="B457" s="101"/>
      <c r="C457" s="100"/>
      <c r="D457" s="99" t="s">
        <v>239</v>
      </c>
      <c r="E457" s="98">
        <f>E458</f>
        <v>562.39</v>
      </c>
      <c r="F457" s="97"/>
      <c r="G457" s="98">
        <f t="shared" ref="G457:I460" si="22">G458</f>
        <v>0</v>
      </c>
      <c r="H457" s="98">
        <f t="shared" si="22"/>
        <v>0</v>
      </c>
      <c r="I457" s="98">
        <f t="shared" si="22"/>
        <v>0</v>
      </c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</row>
    <row r="458" spans="1:46" s="87" customFormat="1" x14ac:dyDescent="0.25">
      <c r="A458" s="94"/>
      <c r="B458" s="93">
        <v>3</v>
      </c>
      <c r="C458" s="92"/>
      <c r="D458" s="91" t="s">
        <v>10</v>
      </c>
      <c r="E458" s="90">
        <f>E459</f>
        <v>562.39</v>
      </c>
      <c r="F458" s="89"/>
      <c r="G458" s="90">
        <f t="shared" si="22"/>
        <v>0</v>
      </c>
      <c r="H458" s="90">
        <f t="shared" si="22"/>
        <v>0</v>
      </c>
      <c r="I458" s="90">
        <f t="shared" si="22"/>
        <v>0</v>
      </c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</row>
    <row r="459" spans="1:46" s="79" customFormat="1" x14ac:dyDescent="0.25">
      <c r="A459" s="86"/>
      <c r="B459" s="85">
        <v>38</v>
      </c>
      <c r="C459" s="84"/>
      <c r="D459" s="83" t="s">
        <v>109</v>
      </c>
      <c r="E459" s="82">
        <f>E460</f>
        <v>562.39</v>
      </c>
      <c r="F459" s="81"/>
      <c r="G459" s="82">
        <f t="shared" si="22"/>
        <v>0</v>
      </c>
      <c r="H459" s="82">
        <f t="shared" si="22"/>
        <v>0</v>
      </c>
      <c r="I459" s="82">
        <f t="shared" si="22"/>
        <v>0</v>
      </c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</row>
    <row r="460" spans="1:46" s="71" customFormat="1" x14ac:dyDescent="0.25">
      <c r="A460" s="78"/>
      <c r="B460" s="77">
        <v>381</v>
      </c>
      <c r="C460" s="76"/>
      <c r="D460" s="75" t="s">
        <v>240</v>
      </c>
      <c r="E460" s="74">
        <f>E461</f>
        <v>562.39</v>
      </c>
      <c r="F460" s="73"/>
      <c r="G460" s="74">
        <f t="shared" si="22"/>
        <v>0</v>
      </c>
      <c r="H460" s="74">
        <f t="shared" si="22"/>
        <v>0</v>
      </c>
      <c r="I460" s="74">
        <f t="shared" si="22"/>
        <v>0</v>
      </c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</row>
    <row r="461" spans="1:46" x14ac:dyDescent="0.25">
      <c r="A461" s="69"/>
      <c r="B461" s="68">
        <v>3812</v>
      </c>
      <c r="C461" s="67"/>
      <c r="D461" s="70" t="s">
        <v>241</v>
      </c>
      <c r="E461" s="65">
        <v>562.39</v>
      </c>
      <c r="F461" s="64"/>
      <c r="G461" s="65"/>
      <c r="H461" s="65"/>
      <c r="I461" s="65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</row>
    <row r="462" spans="1:46" x14ac:dyDescent="0.25">
      <c r="A462" s="69"/>
      <c r="B462" s="68"/>
      <c r="C462" s="67"/>
      <c r="D462" s="66"/>
      <c r="E462" s="65"/>
      <c r="F462" s="64"/>
      <c r="G462" s="64"/>
      <c r="H462" s="64"/>
      <c r="I462" s="63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</row>
    <row r="463" spans="1:46" x14ac:dyDescent="0.25"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</row>
    <row r="464" spans="1:46" x14ac:dyDescent="0.25"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</row>
    <row r="465" spans="4:46" x14ac:dyDescent="0.25">
      <c r="D465" t="s">
        <v>220</v>
      </c>
      <c r="G465" t="s">
        <v>222</v>
      </c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</row>
    <row r="466" spans="4:46" x14ac:dyDescent="0.25">
      <c r="D466" t="s">
        <v>221</v>
      </c>
      <c r="G466" t="s">
        <v>223</v>
      </c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</row>
    <row r="467" spans="4:46" x14ac:dyDescent="0.25"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</row>
    <row r="468" spans="4:46" x14ac:dyDescent="0.25"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</row>
    <row r="469" spans="4:46" x14ac:dyDescent="0.25"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</row>
    <row r="470" spans="4:46" x14ac:dyDescent="0.25"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</row>
    <row r="471" spans="4:46" x14ac:dyDescent="0.25"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</row>
    <row r="472" spans="4:46" x14ac:dyDescent="0.25"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</row>
    <row r="473" spans="4:46" x14ac:dyDescent="0.25"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</row>
    <row r="474" spans="4:46" x14ac:dyDescent="0.25"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</row>
    <row r="475" spans="4:46" x14ac:dyDescent="0.25"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</row>
    <row r="476" spans="4:46" x14ac:dyDescent="0.25"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</row>
    <row r="477" spans="4:46" x14ac:dyDescent="0.25"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</row>
    <row r="478" spans="4:46" x14ac:dyDescent="0.25"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</row>
    <row r="479" spans="4:46" x14ac:dyDescent="0.25"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</row>
    <row r="480" spans="4:46" x14ac:dyDescent="0.25"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</row>
  </sheetData>
  <mergeCells count="21">
    <mergeCell ref="A1:I1"/>
    <mergeCell ref="A3:I3"/>
    <mergeCell ref="A5:C5"/>
    <mergeCell ref="A8:C8"/>
    <mergeCell ref="A9:C9"/>
    <mergeCell ref="A6:C6"/>
    <mergeCell ref="A7:C7"/>
    <mergeCell ref="A43:C43"/>
    <mergeCell ref="A161:C161"/>
    <mergeCell ref="A167:C167"/>
    <mergeCell ref="A44:C44"/>
    <mergeCell ref="A52:C52"/>
    <mergeCell ref="A61:C61"/>
    <mergeCell ref="A77:C77"/>
    <mergeCell ref="A84:C84"/>
    <mergeCell ref="A91:C91"/>
    <mergeCell ref="A106:C106"/>
    <mergeCell ref="A121:C121"/>
    <mergeCell ref="A154:C154"/>
    <mergeCell ref="A54:C54"/>
    <mergeCell ref="A137:C137"/>
  </mergeCells>
  <pageMargins left="0.11811023622047245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</cp:lastModifiedBy>
  <cp:lastPrinted>2024-10-16T06:02:25Z</cp:lastPrinted>
  <dcterms:created xsi:type="dcterms:W3CDTF">2022-08-12T12:51:27Z</dcterms:created>
  <dcterms:modified xsi:type="dcterms:W3CDTF">2024-10-16T06:10:53Z</dcterms:modified>
</cp:coreProperties>
</file>